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435" windowHeight="10125"/>
  </bookViews>
  <sheets>
    <sheet name="利用者一覧・利用料内訳" sheetId="4" r:id="rId1"/>
  </sheets>
  <definedNames>
    <definedName name="_xlnm.Print_Area" localSheetId="0">利用者一覧・利用料内訳!$A$1:$S$57</definedName>
  </definedNames>
  <calcPr calcId="162913"/>
</workbook>
</file>

<file path=xl/calcChain.xml><?xml version="1.0" encoding="utf-8"?>
<calcChain xmlns="http://schemas.openxmlformats.org/spreadsheetml/2006/main">
  <c r="P7" i="4" l="1"/>
  <c r="P34" i="4" l="1"/>
  <c r="Q34" i="4" s="1"/>
  <c r="P33" i="4"/>
  <c r="Q33" i="4" s="1"/>
  <c r="P32" i="4"/>
  <c r="Q32" i="4" s="1"/>
  <c r="P31" i="4"/>
  <c r="Q31" i="4" s="1"/>
  <c r="P30" i="4"/>
  <c r="Q30" i="4" s="1"/>
  <c r="P29" i="4"/>
  <c r="P28" i="4"/>
  <c r="Q28" i="4" s="1"/>
  <c r="P27" i="4"/>
  <c r="Q27" i="4" s="1"/>
  <c r="P26" i="4"/>
  <c r="Q26" i="4" s="1"/>
  <c r="P25" i="4"/>
  <c r="Q25" i="4" s="1"/>
  <c r="P22" i="4"/>
  <c r="Q22" i="4" s="1"/>
  <c r="P21" i="4"/>
  <c r="Q21" i="4" s="1"/>
  <c r="P20" i="4"/>
  <c r="Q20" i="4" s="1"/>
  <c r="P19" i="4"/>
  <c r="P18" i="4"/>
  <c r="Q18" i="4" s="1"/>
  <c r="P17" i="4"/>
  <c r="Q17" i="4" s="1"/>
  <c r="P16" i="4"/>
  <c r="Q16" i="4" s="1"/>
  <c r="P15" i="4"/>
  <c r="Q15" i="4" s="1"/>
  <c r="P14" i="4"/>
  <c r="Q14" i="4" s="1"/>
  <c r="P13" i="4"/>
  <c r="Q13" i="4" s="1"/>
  <c r="R29" i="4" l="1"/>
  <c r="R19" i="4"/>
  <c r="Q19" i="4"/>
  <c r="Q29" i="4"/>
  <c r="R33" i="4"/>
  <c r="S33" i="4" s="1"/>
  <c r="R31" i="4"/>
  <c r="S31" i="4" s="1"/>
  <c r="R27" i="4"/>
  <c r="S27" i="4" s="1"/>
  <c r="R25" i="4"/>
  <c r="S25" i="4" s="1"/>
  <c r="R21" i="4"/>
  <c r="S21" i="4" s="1"/>
  <c r="R17" i="4"/>
  <c r="S17" i="4" s="1"/>
  <c r="R15" i="4"/>
  <c r="S15" i="4" s="1"/>
  <c r="R13" i="4"/>
  <c r="S13" i="4" s="1"/>
  <c r="P46" i="4"/>
  <c r="Q46" i="4" s="1"/>
  <c r="P45" i="4"/>
  <c r="Q45" i="4" s="1"/>
  <c r="P44" i="4"/>
  <c r="Q44" i="4" s="1"/>
  <c r="P43" i="4"/>
  <c r="Q43" i="4" s="1"/>
  <c r="P42" i="4"/>
  <c r="Q42" i="4" s="1"/>
  <c r="P41" i="4"/>
  <c r="P40" i="4"/>
  <c r="Q40" i="4" s="1"/>
  <c r="P39" i="4"/>
  <c r="P38" i="4"/>
  <c r="P37" i="4"/>
  <c r="Q37" i="4" s="1"/>
  <c r="P36" i="4"/>
  <c r="Q36" i="4" s="1"/>
  <c r="P35" i="4"/>
  <c r="Q35" i="4" s="1"/>
  <c r="P24" i="4"/>
  <c r="Q24" i="4" s="1"/>
  <c r="P23" i="4"/>
  <c r="Q23" i="4" s="1"/>
  <c r="P12" i="4"/>
  <c r="Q12" i="4" s="1"/>
  <c r="P11" i="4"/>
  <c r="Q11" i="4" s="1"/>
  <c r="P10" i="4"/>
  <c r="Q10" i="4" s="1"/>
  <c r="P9" i="4"/>
  <c r="Q9" i="4" s="1"/>
  <c r="Q7" i="4"/>
  <c r="P8" i="4"/>
  <c r="Q8" i="4" s="1"/>
  <c r="S29" i="4" l="1"/>
  <c r="S19" i="4"/>
  <c r="R11" i="4"/>
  <c r="R45" i="4"/>
  <c r="S45" i="4" s="1"/>
  <c r="R39" i="4"/>
  <c r="R41" i="4"/>
  <c r="S11" i="4"/>
  <c r="Q41" i="4"/>
  <c r="Q39" i="4"/>
  <c r="R37" i="4"/>
  <c r="Q38" i="4"/>
  <c r="R23" i="4"/>
  <c r="S23" i="4" s="1"/>
  <c r="R9" i="4"/>
  <c r="R43" i="4"/>
  <c r="S43" i="4" s="1"/>
  <c r="R35" i="4"/>
  <c r="S35" i="4" s="1"/>
  <c r="R7" i="4"/>
  <c r="S9" i="4" l="1"/>
  <c r="S47" i="4" s="1"/>
  <c r="R47" i="4"/>
  <c r="S37" i="4"/>
  <c r="S39" i="4"/>
  <c r="S41" i="4"/>
  <c r="S7" i="4"/>
  <c r="S49" i="4" l="1"/>
</calcChain>
</file>

<file path=xl/sharedStrings.xml><?xml version="1.0" encoding="utf-8"?>
<sst xmlns="http://schemas.openxmlformats.org/spreadsheetml/2006/main" count="255" uniqueCount="51">
  <si>
    <t>学生</t>
    <rPh sb="0" eb="2">
      <t>ガクセイ</t>
    </rPh>
    <phoneticPr fontId="2"/>
  </si>
  <si>
    <t>３００円</t>
    <rPh sb="3" eb="4">
      <t>エン</t>
    </rPh>
    <phoneticPr fontId="2"/>
  </si>
  <si>
    <t>２００円</t>
    <rPh sb="3" eb="4">
      <t>エン</t>
    </rPh>
    <phoneticPr fontId="2"/>
  </si>
  <si>
    <t>１泊目</t>
    <rPh sb="1" eb="2">
      <t>パク</t>
    </rPh>
    <rPh sb="2" eb="3">
      <t>メ</t>
    </rPh>
    <phoneticPr fontId="2"/>
  </si>
  <si>
    <t>４００円</t>
    <rPh sb="3" eb="4">
      <t>エン</t>
    </rPh>
    <phoneticPr fontId="2"/>
  </si>
  <si>
    <t>日帰り</t>
    <rPh sb="0" eb="2">
      <t>ヒガエ</t>
    </rPh>
    <phoneticPr fontId="2"/>
  </si>
  <si>
    <t>１００円</t>
    <rPh sb="3" eb="4">
      <t>エン</t>
    </rPh>
    <phoneticPr fontId="2"/>
  </si>
  <si>
    <t>１泊目</t>
    <rPh sb="1" eb="2">
      <t>ハク</t>
    </rPh>
    <rPh sb="2" eb="3">
      <t>メ</t>
    </rPh>
    <phoneticPr fontId="1"/>
  </si>
  <si>
    <t>２泊目以降</t>
    <rPh sb="1" eb="2">
      <t>ハク</t>
    </rPh>
    <rPh sb="2" eb="3">
      <t>メ</t>
    </rPh>
    <rPh sb="3" eb="5">
      <t>イコウ</t>
    </rPh>
    <phoneticPr fontId="1"/>
  </si>
  <si>
    <t>日帰り</t>
    <rPh sb="0" eb="2">
      <t>ヒガエ</t>
    </rPh>
    <phoneticPr fontId="1"/>
  </si>
  <si>
    <t>宿泊</t>
    <rPh sb="0" eb="2">
      <t>シュクハク</t>
    </rPh>
    <phoneticPr fontId="1"/>
  </si>
  <si>
    <t>a</t>
    <phoneticPr fontId="1"/>
  </si>
  <si>
    <t>○</t>
    <phoneticPr fontId="1"/>
  </si>
  <si>
    <t>支払総額</t>
    <rPh sb="0" eb="2">
      <t>シハライ</t>
    </rPh>
    <rPh sb="2" eb="4">
      <t>ソウガク</t>
    </rPh>
    <phoneticPr fontId="1"/>
  </si>
  <si>
    <t>b</t>
    <phoneticPr fontId="1"/>
  </si>
  <si>
    <t>※利用期間が冷暖房期間にまたがる場合は、事務担当者の手計算。</t>
    <rPh sb="1" eb="3">
      <t>リヨウ</t>
    </rPh>
    <rPh sb="3" eb="5">
      <t>キカン</t>
    </rPh>
    <rPh sb="6" eb="9">
      <t>レイダンボウ</t>
    </rPh>
    <rPh sb="9" eb="11">
      <t>キカン</t>
    </rPh>
    <rPh sb="16" eb="18">
      <t>バアイ</t>
    </rPh>
    <rPh sb="20" eb="22">
      <t>ジム</t>
    </rPh>
    <rPh sb="22" eb="25">
      <t>タントウシャ</t>
    </rPh>
    <rPh sb="26" eb="27">
      <t>テ</t>
    </rPh>
    <rPh sb="27" eb="29">
      <t>ケイサン</t>
    </rPh>
    <phoneticPr fontId="1"/>
  </si>
  <si>
    <t>ドロップダウン用</t>
    <rPh sb="7" eb="8">
      <t>ヨウ</t>
    </rPh>
    <phoneticPr fontId="1"/>
  </si>
  <si>
    <t>入退所可能な時間：9：00～18:00</t>
    <rPh sb="0" eb="1">
      <t>ニュウ</t>
    </rPh>
    <rPh sb="1" eb="3">
      <t>タイショ</t>
    </rPh>
    <rPh sb="3" eb="5">
      <t>カノウ</t>
    </rPh>
    <rPh sb="6" eb="8">
      <t>ジカン</t>
    </rPh>
    <phoneticPr fontId="1"/>
  </si>
  <si>
    <t>※チェックイン、アウトが同日の入退所可能時間内である場合、日帰料金。</t>
    <rPh sb="12" eb="14">
      <t>ドウジツ</t>
    </rPh>
    <rPh sb="26" eb="28">
      <t>バアイ</t>
    </rPh>
    <rPh sb="29" eb="31">
      <t>ヒガエ</t>
    </rPh>
    <rPh sb="31" eb="33">
      <t>リョウキン</t>
    </rPh>
    <phoneticPr fontId="1"/>
  </si>
  <si>
    <t>※宿泊翌日の午前中にチェックアウトができない場合は、翌日の日帰りで課金。</t>
    <rPh sb="1" eb="3">
      <t>シュクハク</t>
    </rPh>
    <rPh sb="3" eb="5">
      <t>ヨクジツ</t>
    </rPh>
    <rPh sb="6" eb="8">
      <t>ゴゼン</t>
    </rPh>
    <rPh sb="8" eb="9">
      <t>チュウ</t>
    </rPh>
    <rPh sb="22" eb="24">
      <t>バアイ</t>
    </rPh>
    <rPh sb="26" eb="28">
      <t>ヨクジツ</t>
    </rPh>
    <rPh sb="29" eb="31">
      <t>ヒガエ</t>
    </rPh>
    <rPh sb="33" eb="35">
      <t>カキン</t>
    </rPh>
    <phoneticPr fontId="1"/>
  </si>
  <si>
    <t>…利用者の入力箇所</t>
  </si>
  <si>
    <t>スケジュール</t>
    <phoneticPr fontId="1"/>
  </si>
  <si>
    <t>利用期間が、7月～9月（冷房）または12月～3月（暖房）のとき⇒○を選択</t>
    <rPh sb="0" eb="2">
      <t>リヨウ</t>
    </rPh>
    <rPh sb="2" eb="4">
      <t>キカン</t>
    </rPh>
    <rPh sb="7" eb="8">
      <t>ガツ</t>
    </rPh>
    <rPh sb="10" eb="11">
      <t>ガツ</t>
    </rPh>
    <rPh sb="12" eb="14">
      <t>レイボウ</t>
    </rPh>
    <rPh sb="20" eb="21">
      <t>ガツ</t>
    </rPh>
    <rPh sb="23" eb="24">
      <t>ガツ</t>
    </rPh>
    <rPh sb="25" eb="27">
      <t>ダンボウ</t>
    </rPh>
    <rPh sb="34" eb="36">
      <t>センタク</t>
    </rPh>
    <phoneticPr fontId="1"/>
  </si>
  <si>
    <t>部屋使用者</t>
    <phoneticPr fontId="1"/>
  </si>
  <si>
    <t>※冷暖房費</t>
    <rPh sb="1" eb="4">
      <t>レイダンボウ</t>
    </rPh>
    <rPh sb="4" eb="5">
      <t>ヒ</t>
    </rPh>
    <phoneticPr fontId="2"/>
  </si>
  <si>
    <t>宿泊者・日帰り・</t>
    <rPh sb="0" eb="3">
      <t>シュクハクシャ</t>
    </rPh>
    <rPh sb="4" eb="6">
      <t>ヒガエ</t>
    </rPh>
    <phoneticPr fontId="1"/>
  </si>
  <si>
    <t>１００円</t>
    <phoneticPr fontId="1"/>
  </si>
  <si>
    <t>※「宿泊」とは、翌日の午前中までにチェックアウトできる場合のこと。</t>
    <rPh sb="2" eb="4">
      <t>シュクハク</t>
    </rPh>
    <rPh sb="8" eb="10">
      <t>ヨクジツ</t>
    </rPh>
    <rPh sb="11" eb="14">
      <t>ゴゼンチュウ</t>
    </rPh>
    <rPh sb="27" eb="29">
      <t>バアイ</t>
    </rPh>
    <phoneticPr fontId="1"/>
  </si>
  <si>
    <t>月　日（　）</t>
    <phoneticPr fontId="1"/>
  </si>
  <si>
    <t>月　日（　）</t>
    <phoneticPr fontId="1"/>
  </si>
  <si>
    <t>利用者氏名</t>
    <rPh sb="0" eb="3">
      <t>リヨウシャ</t>
    </rPh>
    <rPh sb="3" eb="5">
      <t>シメイ</t>
    </rPh>
    <phoneticPr fontId="1"/>
  </si>
  <si>
    <t>教職員・
その他</t>
    <rPh sb="0" eb="3">
      <t>キョウショクイン</t>
    </rPh>
    <rPh sb="7" eb="8">
      <t>タ</t>
    </rPh>
    <phoneticPr fontId="2"/>
  </si>
  <si>
    <t>番号</t>
    <rPh sb="0" eb="2">
      <t>バンゴウ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</si>
  <si>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</si>
  <si>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</si>
  <si>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○</t>
  </si>
  <si>
    <t>　月　日（　）</t>
    <phoneticPr fontId="1"/>
  </si>
  <si>
    <t>性別</t>
    <rPh sb="0" eb="2">
      <t>セイベツ</t>
    </rPh>
    <phoneticPr fontId="1"/>
  </si>
  <si>
    <t>例</t>
    <rPh sb="0" eb="1">
      <t>レイ</t>
    </rPh>
    <phoneticPr fontId="1"/>
  </si>
  <si>
    <t>長崎　太郎</t>
    <rPh sb="0" eb="2">
      <t>ナガサキ</t>
    </rPh>
    <rPh sb="3" eb="5">
      <t>タロウ</t>
    </rPh>
    <phoneticPr fontId="1"/>
  </si>
  <si>
    <t>個人日程</t>
    <phoneticPr fontId="1"/>
  </si>
  <si>
    <t>小計</t>
    <phoneticPr fontId="1"/>
  </si>
  <si>
    <t>冷暖房の
調整額</t>
    <phoneticPr fontId="1"/>
  </si>
  <si>
    <t>仮金額</t>
    <phoneticPr fontId="1"/>
  </si>
  <si>
    <t>※自動計算</t>
    <rPh sb="1" eb="3">
      <t>ジドウ</t>
    </rPh>
    <rPh sb="3" eb="5">
      <t>ケイサン</t>
    </rPh>
    <phoneticPr fontId="1"/>
  </si>
  <si>
    <t>臨海研修所　日別利用者一覧･利用料等算出内訳</t>
    <rPh sb="0" eb="2">
      <t>リンカイ</t>
    </rPh>
    <rPh sb="2" eb="4">
      <t>ケンシュウ</t>
    </rPh>
    <rPh sb="4" eb="5">
      <t>ショ</t>
    </rPh>
    <rPh sb="6" eb="7">
      <t>ヒ</t>
    </rPh>
    <rPh sb="7" eb="8">
      <t>ベツ</t>
    </rPh>
    <rPh sb="8" eb="10">
      <t>リヨウ</t>
    </rPh>
    <rPh sb="10" eb="11">
      <t>シャ</t>
    </rPh>
    <rPh sb="11" eb="13">
      <t>イチラン</t>
    </rPh>
    <rPh sb="14" eb="17">
      <t>リヨウリョウ</t>
    </rPh>
    <rPh sb="17" eb="18">
      <t>ナド</t>
    </rPh>
    <rPh sb="18" eb="20">
      <t>サンシュツ</t>
    </rPh>
    <rPh sb="20" eb="22">
      <t>ウチワケ</t>
    </rPh>
    <phoneticPr fontId="2"/>
  </si>
  <si>
    <t>学内教職員</t>
    <rPh sb="0" eb="2">
      <t>ガクナイ</t>
    </rPh>
    <rPh sb="2" eb="5">
      <t>キョウショクイン</t>
    </rPh>
    <phoneticPr fontId="1"/>
  </si>
  <si>
    <t>その他（OB等）</t>
    <rPh sb="2" eb="3">
      <t>タ</t>
    </rPh>
    <rPh sb="6" eb="7">
      <t>トウ</t>
    </rPh>
    <phoneticPr fontId="1"/>
  </si>
  <si>
    <t>学内教職員</t>
    <phoneticPr fontId="1"/>
  </si>
  <si>
    <t>b</t>
  </si>
  <si>
    <r>
      <t>学生：a
or
教職員等：ｂ
（</t>
    </r>
    <r>
      <rPr>
        <sz val="9"/>
        <rFont val="ＭＳ Ｐゴシック"/>
        <family val="3"/>
        <charset val="128"/>
      </rPr>
      <t>教職員orその他</t>
    </r>
    <r>
      <rPr>
        <sz val="11"/>
        <rFont val="ＭＳ Ｐゴシック"/>
        <family val="3"/>
        <charset val="128"/>
      </rPr>
      <t>）</t>
    </r>
    <rPh sb="0" eb="2">
      <t>ガクセイ</t>
    </rPh>
    <rPh sb="8" eb="11">
      <t>キョウショクイン</t>
    </rPh>
    <rPh sb="11" eb="12">
      <t>トウ</t>
    </rPh>
    <rPh sb="16" eb="19">
      <t>キョウショクイン</t>
    </rPh>
    <rPh sb="23" eb="24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</si>
</sst>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¥&quot;#,##0;&quot;¥&quot;\-#,##0"/>
    <numFmt numFmtId="42" formatCode="_ &quot;¥&quot;* #,##0_ ;_ &quot;¥&quot;* \-#,##0_ ;_ &quot;¥&quot;* &quot;-&quot;_ ;_ @_ "/>
    <numFmt numFmtId="176" formatCode="m/d;@"/>
    <numFmt numFmtId="177" formatCode="&quot;日帰り：&quot;General&quot;日&quot;"/>
    <numFmt numFmtId="178" formatCode="&quot;宿　泊：&quot;General&quot;日&quot;"/>
    <numFmt numFmtId="179" formatCode="&quot;¥&quot;#,##0_);[Red]\(&quot;¥&quot;#,##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/>
      <diagonal/>
    </border>
    <border>
      <left style="double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dotted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Dashed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hair">
        <color auto="1"/>
      </top>
      <bottom style="mediumDashed">
        <color indexed="64"/>
      </bottom>
      <diagonal/>
    </border>
    <border>
      <left style="dotted">
        <color auto="1"/>
      </left>
      <right style="medium">
        <color indexed="64"/>
      </right>
      <top style="hair">
        <color auto="1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Dashed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Dashed">
        <color indexed="64"/>
      </bottom>
      <diagonal/>
    </border>
    <border>
      <left style="thin">
        <color auto="1"/>
      </left>
      <right/>
      <top/>
      <bottom style="mediumDashed">
        <color indexed="64"/>
      </bottom>
      <diagonal/>
    </border>
    <border>
      <left style="double">
        <color auto="1"/>
      </left>
      <right style="medium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177" fontId="4" fillId="3" borderId="37" xfId="0" applyNumberFormat="1" applyFont="1" applyFill="1" applyBorder="1" applyAlignment="1">
      <alignment horizontal="left" vertical="center"/>
    </xf>
    <xf numFmtId="42" fontId="4" fillId="3" borderId="30" xfId="0" applyNumberFormat="1" applyFont="1" applyFill="1" applyBorder="1" applyAlignment="1">
      <alignment vertical="center"/>
    </xf>
    <xf numFmtId="178" fontId="4" fillId="3" borderId="38" xfId="0" applyNumberFormat="1" applyFont="1" applyFill="1" applyBorder="1" applyAlignment="1">
      <alignment horizontal="left" vertical="center"/>
    </xf>
    <xf numFmtId="42" fontId="4" fillId="3" borderId="17" xfId="0" applyNumberFormat="1" applyFont="1" applyFill="1" applyBorder="1" applyAlignment="1">
      <alignment vertical="center"/>
    </xf>
    <xf numFmtId="177" fontId="4" fillId="3" borderId="39" xfId="0" applyNumberFormat="1" applyFont="1" applyFill="1" applyBorder="1" applyAlignment="1">
      <alignment horizontal="left" vertical="center"/>
    </xf>
    <xf numFmtId="42" fontId="4" fillId="3" borderId="16" xfId="0" applyNumberFormat="1" applyFont="1" applyFill="1" applyBorder="1" applyAlignment="1">
      <alignment vertical="center"/>
    </xf>
    <xf numFmtId="179" fontId="4" fillId="3" borderId="11" xfId="0" applyNumberFormat="1" applyFont="1" applyFill="1" applyBorder="1" applyAlignment="1">
      <alignment vertical="center"/>
    </xf>
    <xf numFmtId="179" fontId="4" fillId="3" borderId="21" xfId="0" applyNumberFormat="1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5" fontId="4" fillId="0" borderId="21" xfId="0" applyNumberFormat="1" applyFont="1" applyFill="1" applyBorder="1" applyAlignment="1">
      <alignment vertical="center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4" borderId="45" xfId="0" applyFont="1" applyFill="1" applyBorder="1" applyAlignment="1" applyProtection="1">
      <alignment horizontal="center" vertical="center"/>
      <protection locked="0"/>
    </xf>
    <xf numFmtId="0" fontId="4" fillId="4" borderId="46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3" fillId="0" borderId="47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3" fillId="0" borderId="48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vertical="center" wrapText="1"/>
    </xf>
    <xf numFmtId="0" fontId="4" fillId="3" borderId="41" xfId="0" applyFont="1" applyFill="1" applyBorder="1" applyAlignment="1">
      <alignment vertical="center"/>
    </xf>
    <xf numFmtId="0" fontId="4" fillId="4" borderId="58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vertical="center"/>
    </xf>
    <xf numFmtId="0" fontId="6" fillId="0" borderId="45" xfId="0" applyFont="1" applyFill="1" applyBorder="1" applyAlignment="1" applyProtection="1">
      <alignment horizontal="center" vertical="center"/>
    </xf>
    <xf numFmtId="0" fontId="4" fillId="0" borderId="45" xfId="0" applyFont="1" applyFill="1" applyBorder="1" applyAlignment="1" applyProtection="1">
      <alignment horizontal="center" vertical="center"/>
    </xf>
    <xf numFmtId="177" fontId="4" fillId="3" borderId="39" xfId="0" applyNumberFormat="1" applyFont="1" applyFill="1" applyBorder="1" applyAlignment="1" applyProtection="1">
      <alignment horizontal="left" vertical="center"/>
    </xf>
    <xf numFmtId="42" fontId="6" fillId="3" borderId="16" xfId="0" applyNumberFormat="1" applyFont="1" applyFill="1" applyBorder="1" applyAlignment="1" applyProtection="1">
      <alignment vertical="center"/>
    </xf>
    <xf numFmtId="0" fontId="4" fillId="0" borderId="62" xfId="0" applyFont="1" applyFill="1" applyBorder="1" applyAlignment="1" applyProtection="1">
      <alignment vertical="center"/>
    </xf>
    <xf numFmtId="0" fontId="6" fillId="0" borderId="63" xfId="0" applyFont="1" applyFill="1" applyBorder="1" applyAlignment="1" applyProtection="1">
      <alignment horizontal="center" vertical="center"/>
    </xf>
    <xf numFmtId="0" fontId="4" fillId="0" borderId="63" xfId="0" applyFont="1" applyFill="1" applyBorder="1" applyAlignment="1" applyProtection="1">
      <alignment horizontal="center" vertical="center"/>
    </xf>
    <xf numFmtId="178" fontId="4" fillId="3" borderId="64" xfId="0" applyNumberFormat="1" applyFont="1" applyFill="1" applyBorder="1" applyAlignment="1" applyProtection="1">
      <alignment horizontal="left" vertical="center"/>
    </xf>
    <xf numFmtId="42" fontId="6" fillId="3" borderId="65" xfId="0" applyNumberFormat="1" applyFont="1" applyFill="1" applyBorder="1" applyAlignment="1" applyProtection="1">
      <alignment vertical="center"/>
    </xf>
    <xf numFmtId="0" fontId="4" fillId="4" borderId="51" xfId="0" applyFont="1" applyFill="1" applyBorder="1" applyAlignment="1" applyProtection="1">
      <alignment horizontal="left" vertical="center"/>
      <protection locked="0"/>
    </xf>
    <xf numFmtId="0" fontId="4" fillId="4" borderId="21" xfId="0" applyFont="1" applyFill="1" applyBorder="1" applyAlignment="1" applyProtection="1">
      <alignment horizontal="left" vertical="center"/>
      <protection locked="0"/>
    </xf>
    <xf numFmtId="0" fontId="6" fillId="0" borderId="51" xfId="0" applyFont="1" applyFill="1" applyBorder="1" applyAlignment="1" applyProtection="1">
      <alignment horizontal="left" vertical="center"/>
    </xf>
    <xf numFmtId="0" fontId="6" fillId="0" borderId="61" xfId="0" applyFont="1" applyFill="1" applyBorder="1" applyAlignment="1" applyProtection="1">
      <alignment horizontal="left" vertical="center"/>
    </xf>
    <xf numFmtId="0" fontId="4" fillId="4" borderId="57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4" borderId="32" xfId="0" applyFont="1" applyFill="1" applyBorder="1" applyAlignment="1" applyProtection="1">
      <alignment horizontal="center" vertical="center"/>
      <protection locked="0"/>
    </xf>
    <xf numFmtId="0" fontId="4" fillId="4" borderId="50" xfId="0" applyFont="1" applyFill="1" applyBorder="1" applyAlignment="1" applyProtection="1">
      <alignment horizontal="center" vertical="center"/>
      <protection locked="0"/>
    </xf>
    <xf numFmtId="42" fontId="4" fillId="3" borderId="25" xfId="0" applyNumberFormat="1" applyFont="1" applyFill="1" applyBorder="1" applyAlignment="1">
      <alignment horizontal="center" vertical="center"/>
    </xf>
    <xf numFmtId="42" fontId="4" fillId="3" borderId="26" xfId="0" applyNumberFormat="1" applyFont="1" applyFill="1" applyBorder="1" applyAlignment="1">
      <alignment horizontal="center" vertical="center"/>
    </xf>
    <xf numFmtId="42" fontId="4" fillId="3" borderId="20" xfId="0" applyNumberFormat="1" applyFont="1" applyFill="1" applyBorder="1" applyAlignment="1">
      <alignment horizontal="center" vertical="center"/>
    </xf>
    <xf numFmtId="42" fontId="4" fillId="3" borderId="2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2" fontId="4" fillId="3" borderId="1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4" borderId="52" xfId="0" applyFont="1" applyFill="1" applyBorder="1" applyAlignment="1" applyProtection="1">
      <alignment horizontal="center" vertical="center"/>
      <protection locked="0"/>
    </xf>
    <xf numFmtId="0" fontId="4" fillId="4" borderId="53" xfId="0" applyFont="1" applyFill="1" applyBorder="1" applyAlignment="1" applyProtection="1">
      <alignment horizontal="center" vertical="center"/>
      <protection locked="0"/>
    </xf>
    <xf numFmtId="42" fontId="4" fillId="3" borderId="28" xfId="0" applyNumberFormat="1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42" fontId="6" fillId="3" borderId="20" xfId="0" applyNumberFormat="1" applyFont="1" applyFill="1" applyBorder="1" applyAlignment="1" applyProtection="1">
      <alignment horizontal="center" vertical="center"/>
    </xf>
    <xf numFmtId="42" fontId="6" fillId="3" borderId="67" xfId="0" applyNumberFormat="1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4" borderId="56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59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60" xfId="0" applyFont="1" applyFill="1" applyBorder="1" applyAlignment="1" applyProtection="1">
      <alignment horizontal="center" vertical="center"/>
    </xf>
    <xf numFmtId="42" fontId="6" fillId="3" borderId="19" xfId="0" applyNumberFormat="1" applyFont="1" applyFill="1" applyBorder="1" applyAlignment="1" applyProtection="1">
      <alignment horizontal="center" vertical="center"/>
    </xf>
    <xf numFmtId="42" fontId="6" fillId="3" borderId="66" xfId="0" applyNumberFormat="1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4" borderId="51" xfId="0" applyFont="1" applyFill="1" applyBorder="1" applyAlignment="1" applyProtection="1">
      <alignment horizontal="center" vertical="center"/>
      <protection locked="0"/>
    </xf>
    <xf numFmtId="0" fontId="4" fillId="4" borderId="21" xfId="0" applyFont="1" applyFill="1" applyBorder="1" applyAlignment="1" applyProtection="1">
      <alignment horizontal="center" vertical="center"/>
      <protection locked="0"/>
    </xf>
    <xf numFmtId="176" fontId="4" fillId="4" borderId="22" xfId="0" applyNumberFormat="1" applyFont="1" applyFill="1" applyBorder="1" applyAlignment="1" applyProtection="1">
      <alignment horizontal="center" vertical="center"/>
      <protection locked="0"/>
    </xf>
    <xf numFmtId="176" fontId="4" fillId="4" borderId="23" xfId="0" applyNumberFormat="1" applyFont="1" applyFill="1" applyBorder="1" applyAlignment="1" applyProtection="1">
      <alignment horizontal="center" vertical="center"/>
      <protection locked="0"/>
    </xf>
    <xf numFmtId="0" fontId="4" fillId="0" borderId="5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 applyProtection="1">
      <alignment horizontal="center" vertical="center"/>
    </xf>
    <xf numFmtId="0" fontId="6" fillId="0" borderId="61" xfId="0" applyFont="1" applyFill="1" applyBorder="1" applyAlignment="1" applyProtection="1">
      <alignment horizontal="center" vertical="center"/>
    </xf>
    <xf numFmtId="0" fontId="4" fillId="4" borderId="57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4" borderId="71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 applyProtection="1">
      <alignment horizontal="center" vertical="center" wrapText="1"/>
    </xf>
    <xf numFmtId="0" fontId="8" fillId="0" borderId="6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vertical="center"/>
    </xf>
    <xf numFmtId="0" fontId="4" fillId="0" borderId="44" xfId="0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tabSelected="1" view="pageBreakPreview" zoomScale="60" zoomScaleNormal="70" workbookViewId="0">
      <selection activeCell="C9" sqref="C9:C10"/>
    </sheetView>
  </sheetViews>
  <sheetFormatPr defaultRowHeight="13.5" x14ac:dyDescent="0.15"/>
  <cols>
    <col min="1" max="1" width="4.625" style="2" customWidth="1"/>
    <col min="2" max="2" width="4" style="2" customWidth="1"/>
    <col min="3" max="3" width="11.375" style="112" customWidth="1"/>
    <col min="4" max="4" width="18.625" style="2" customWidth="1"/>
    <col min="5" max="5" width="3.875" style="2" customWidth="1"/>
    <col min="6" max="6" width="9.25" style="2" bestFit="1" customWidth="1"/>
    <col min="7" max="7" width="4.625" style="3" customWidth="1"/>
    <col min="8" max="8" width="9" style="2"/>
    <col min="9" max="9" width="4.625" style="3" customWidth="1"/>
    <col min="10" max="10" width="9" style="2"/>
    <col min="11" max="11" width="4.625" style="3" customWidth="1"/>
    <col min="12" max="12" width="9" style="2"/>
    <col min="13" max="13" width="4.625" style="3" customWidth="1"/>
    <col min="14" max="14" width="9" style="2"/>
    <col min="15" max="15" width="4.625" style="3" customWidth="1"/>
    <col min="16" max="16" width="12.375" style="2" bestFit="1" customWidth="1"/>
    <col min="17" max="17" width="12.625" style="2" customWidth="1"/>
    <col min="18" max="19" width="10.625" style="2" customWidth="1"/>
    <col min="20" max="20" width="9" style="2"/>
    <col min="21" max="21" width="12.875" style="2" customWidth="1"/>
    <col min="22" max="248" width="9" style="2"/>
    <col min="249" max="250" width="10.625" style="2" customWidth="1"/>
    <col min="251" max="251" width="0.375" style="2" customWidth="1"/>
    <col min="252" max="261" width="10.625" style="2" customWidth="1"/>
    <col min="262" max="504" width="9" style="2"/>
    <col min="505" max="506" width="10.625" style="2" customWidth="1"/>
    <col min="507" max="507" width="0.375" style="2" customWidth="1"/>
    <col min="508" max="517" width="10.625" style="2" customWidth="1"/>
    <col min="518" max="760" width="9" style="2"/>
    <col min="761" max="762" width="10.625" style="2" customWidth="1"/>
    <col min="763" max="763" width="0.375" style="2" customWidth="1"/>
    <col min="764" max="773" width="10.625" style="2" customWidth="1"/>
    <col min="774" max="1016" width="9" style="2"/>
    <col min="1017" max="1018" width="10.625" style="2" customWidth="1"/>
    <col min="1019" max="1019" width="0.375" style="2" customWidth="1"/>
    <col min="1020" max="1029" width="10.625" style="2" customWidth="1"/>
    <col min="1030" max="1272" width="9" style="2"/>
    <col min="1273" max="1274" width="10.625" style="2" customWidth="1"/>
    <col min="1275" max="1275" width="0.375" style="2" customWidth="1"/>
    <col min="1276" max="1285" width="10.625" style="2" customWidth="1"/>
    <col min="1286" max="1528" width="9" style="2"/>
    <col min="1529" max="1530" width="10.625" style="2" customWidth="1"/>
    <col min="1531" max="1531" width="0.375" style="2" customWidth="1"/>
    <col min="1532" max="1541" width="10.625" style="2" customWidth="1"/>
    <col min="1542" max="1784" width="9" style="2"/>
    <col min="1785" max="1786" width="10.625" style="2" customWidth="1"/>
    <col min="1787" max="1787" width="0.375" style="2" customWidth="1"/>
    <col min="1788" max="1797" width="10.625" style="2" customWidth="1"/>
    <col min="1798" max="2040" width="9" style="2"/>
    <col min="2041" max="2042" width="10.625" style="2" customWidth="1"/>
    <col min="2043" max="2043" width="0.375" style="2" customWidth="1"/>
    <col min="2044" max="2053" width="10.625" style="2" customWidth="1"/>
    <col min="2054" max="2296" width="9" style="2"/>
    <col min="2297" max="2298" width="10.625" style="2" customWidth="1"/>
    <col min="2299" max="2299" width="0.375" style="2" customWidth="1"/>
    <col min="2300" max="2309" width="10.625" style="2" customWidth="1"/>
    <col min="2310" max="2552" width="9" style="2"/>
    <col min="2553" max="2554" width="10.625" style="2" customWidth="1"/>
    <col min="2555" max="2555" width="0.375" style="2" customWidth="1"/>
    <col min="2556" max="2565" width="10.625" style="2" customWidth="1"/>
    <col min="2566" max="2808" width="9" style="2"/>
    <col min="2809" max="2810" width="10.625" style="2" customWidth="1"/>
    <col min="2811" max="2811" width="0.375" style="2" customWidth="1"/>
    <col min="2812" max="2821" width="10.625" style="2" customWidth="1"/>
    <col min="2822" max="3064" width="9" style="2"/>
    <col min="3065" max="3066" width="10.625" style="2" customWidth="1"/>
    <col min="3067" max="3067" width="0.375" style="2" customWidth="1"/>
    <col min="3068" max="3077" width="10.625" style="2" customWidth="1"/>
    <col min="3078" max="3320" width="9" style="2"/>
    <col min="3321" max="3322" width="10.625" style="2" customWidth="1"/>
    <col min="3323" max="3323" width="0.375" style="2" customWidth="1"/>
    <col min="3324" max="3333" width="10.625" style="2" customWidth="1"/>
    <col min="3334" max="3576" width="9" style="2"/>
    <col min="3577" max="3578" width="10.625" style="2" customWidth="1"/>
    <col min="3579" max="3579" width="0.375" style="2" customWidth="1"/>
    <col min="3580" max="3589" width="10.625" style="2" customWidth="1"/>
    <col min="3590" max="3832" width="9" style="2"/>
    <col min="3833" max="3834" width="10.625" style="2" customWidth="1"/>
    <col min="3835" max="3835" width="0.375" style="2" customWidth="1"/>
    <col min="3836" max="3845" width="10.625" style="2" customWidth="1"/>
    <col min="3846" max="4088" width="9" style="2"/>
    <col min="4089" max="4090" width="10.625" style="2" customWidth="1"/>
    <col min="4091" max="4091" width="0.375" style="2" customWidth="1"/>
    <col min="4092" max="4101" width="10.625" style="2" customWidth="1"/>
    <col min="4102" max="4344" width="9" style="2"/>
    <col min="4345" max="4346" width="10.625" style="2" customWidth="1"/>
    <col min="4347" max="4347" width="0.375" style="2" customWidth="1"/>
    <col min="4348" max="4357" width="10.625" style="2" customWidth="1"/>
    <col min="4358" max="4600" width="9" style="2"/>
    <col min="4601" max="4602" width="10.625" style="2" customWidth="1"/>
    <col min="4603" max="4603" width="0.375" style="2" customWidth="1"/>
    <col min="4604" max="4613" width="10.625" style="2" customWidth="1"/>
    <col min="4614" max="4856" width="9" style="2"/>
    <col min="4857" max="4858" width="10.625" style="2" customWidth="1"/>
    <col min="4859" max="4859" width="0.375" style="2" customWidth="1"/>
    <col min="4860" max="4869" width="10.625" style="2" customWidth="1"/>
    <col min="4870" max="5112" width="9" style="2"/>
    <col min="5113" max="5114" width="10.625" style="2" customWidth="1"/>
    <col min="5115" max="5115" width="0.375" style="2" customWidth="1"/>
    <col min="5116" max="5125" width="10.625" style="2" customWidth="1"/>
    <col min="5126" max="5368" width="9" style="2"/>
    <col min="5369" max="5370" width="10.625" style="2" customWidth="1"/>
    <col min="5371" max="5371" width="0.375" style="2" customWidth="1"/>
    <col min="5372" max="5381" width="10.625" style="2" customWidth="1"/>
    <col min="5382" max="5624" width="9" style="2"/>
    <col min="5625" max="5626" width="10.625" style="2" customWidth="1"/>
    <col min="5627" max="5627" width="0.375" style="2" customWidth="1"/>
    <col min="5628" max="5637" width="10.625" style="2" customWidth="1"/>
    <col min="5638" max="5880" width="9" style="2"/>
    <col min="5881" max="5882" width="10.625" style="2" customWidth="1"/>
    <col min="5883" max="5883" width="0.375" style="2" customWidth="1"/>
    <col min="5884" max="5893" width="10.625" style="2" customWidth="1"/>
    <col min="5894" max="6136" width="9" style="2"/>
    <col min="6137" max="6138" width="10.625" style="2" customWidth="1"/>
    <col min="6139" max="6139" width="0.375" style="2" customWidth="1"/>
    <col min="6140" max="6149" width="10.625" style="2" customWidth="1"/>
    <col min="6150" max="6392" width="9" style="2"/>
    <col min="6393" max="6394" width="10.625" style="2" customWidth="1"/>
    <col min="6395" max="6395" width="0.375" style="2" customWidth="1"/>
    <col min="6396" max="6405" width="10.625" style="2" customWidth="1"/>
    <col min="6406" max="6648" width="9" style="2"/>
    <col min="6649" max="6650" width="10.625" style="2" customWidth="1"/>
    <col min="6651" max="6651" width="0.375" style="2" customWidth="1"/>
    <col min="6652" max="6661" width="10.625" style="2" customWidth="1"/>
    <col min="6662" max="6904" width="9" style="2"/>
    <col min="6905" max="6906" width="10.625" style="2" customWidth="1"/>
    <col min="6907" max="6907" width="0.375" style="2" customWidth="1"/>
    <col min="6908" max="6917" width="10.625" style="2" customWidth="1"/>
    <col min="6918" max="7160" width="9" style="2"/>
    <col min="7161" max="7162" width="10.625" style="2" customWidth="1"/>
    <col min="7163" max="7163" width="0.375" style="2" customWidth="1"/>
    <col min="7164" max="7173" width="10.625" style="2" customWidth="1"/>
    <col min="7174" max="7416" width="9" style="2"/>
    <col min="7417" max="7418" width="10.625" style="2" customWidth="1"/>
    <col min="7419" max="7419" width="0.375" style="2" customWidth="1"/>
    <col min="7420" max="7429" width="10.625" style="2" customWidth="1"/>
    <col min="7430" max="7672" width="9" style="2"/>
    <col min="7673" max="7674" width="10.625" style="2" customWidth="1"/>
    <col min="7675" max="7675" width="0.375" style="2" customWidth="1"/>
    <col min="7676" max="7685" width="10.625" style="2" customWidth="1"/>
    <col min="7686" max="7928" width="9" style="2"/>
    <col min="7929" max="7930" width="10.625" style="2" customWidth="1"/>
    <col min="7931" max="7931" width="0.375" style="2" customWidth="1"/>
    <col min="7932" max="7941" width="10.625" style="2" customWidth="1"/>
    <col min="7942" max="8184" width="9" style="2"/>
    <col min="8185" max="8186" width="10.625" style="2" customWidth="1"/>
    <col min="8187" max="8187" width="0.375" style="2" customWidth="1"/>
    <col min="8188" max="8197" width="10.625" style="2" customWidth="1"/>
    <col min="8198" max="8440" width="9" style="2"/>
    <col min="8441" max="8442" width="10.625" style="2" customWidth="1"/>
    <col min="8443" max="8443" width="0.375" style="2" customWidth="1"/>
    <col min="8444" max="8453" width="10.625" style="2" customWidth="1"/>
    <col min="8454" max="8696" width="9" style="2"/>
    <col min="8697" max="8698" width="10.625" style="2" customWidth="1"/>
    <col min="8699" max="8699" width="0.375" style="2" customWidth="1"/>
    <col min="8700" max="8709" width="10.625" style="2" customWidth="1"/>
    <col min="8710" max="8952" width="9" style="2"/>
    <col min="8953" max="8954" width="10.625" style="2" customWidth="1"/>
    <col min="8955" max="8955" width="0.375" style="2" customWidth="1"/>
    <col min="8956" max="8965" width="10.625" style="2" customWidth="1"/>
    <col min="8966" max="9208" width="9" style="2"/>
    <col min="9209" max="9210" width="10.625" style="2" customWidth="1"/>
    <col min="9211" max="9211" width="0.375" style="2" customWidth="1"/>
    <col min="9212" max="9221" width="10.625" style="2" customWidth="1"/>
    <col min="9222" max="9464" width="9" style="2"/>
    <col min="9465" max="9466" width="10.625" style="2" customWidth="1"/>
    <col min="9467" max="9467" width="0.375" style="2" customWidth="1"/>
    <col min="9468" max="9477" width="10.625" style="2" customWidth="1"/>
    <col min="9478" max="9720" width="9" style="2"/>
    <col min="9721" max="9722" width="10.625" style="2" customWidth="1"/>
    <col min="9723" max="9723" width="0.375" style="2" customWidth="1"/>
    <col min="9724" max="9733" width="10.625" style="2" customWidth="1"/>
    <col min="9734" max="9976" width="9" style="2"/>
    <col min="9977" max="9978" width="10.625" style="2" customWidth="1"/>
    <col min="9979" max="9979" width="0.375" style="2" customWidth="1"/>
    <col min="9980" max="9989" width="10.625" style="2" customWidth="1"/>
    <col min="9990" max="10232" width="9" style="2"/>
    <col min="10233" max="10234" width="10.625" style="2" customWidth="1"/>
    <col min="10235" max="10235" width="0.375" style="2" customWidth="1"/>
    <col min="10236" max="10245" width="10.625" style="2" customWidth="1"/>
    <col min="10246" max="10488" width="9" style="2"/>
    <col min="10489" max="10490" width="10.625" style="2" customWidth="1"/>
    <col min="10491" max="10491" width="0.375" style="2" customWidth="1"/>
    <col min="10492" max="10501" width="10.625" style="2" customWidth="1"/>
    <col min="10502" max="10744" width="9" style="2"/>
    <col min="10745" max="10746" width="10.625" style="2" customWidth="1"/>
    <col min="10747" max="10747" width="0.375" style="2" customWidth="1"/>
    <col min="10748" max="10757" width="10.625" style="2" customWidth="1"/>
    <col min="10758" max="11000" width="9" style="2"/>
    <col min="11001" max="11002" width="10.625" style="2" customWidth="1"/>
    <col min="11003" max="11003" width="0.375" style="2" customWidth="1"/>
    <col min="11004" max="11013" width="10.625" style="2" customWidth="1"/>
    <col min="11014" max="11256" width="9" style="2"/>
    <col min="11257" max="11258" width="10.625" style="2" customWidth="1"/>
    <col min="11259" max="11259" width="0.375" style="2" customWidth="1"/>
    <col min="11260" max="11269" width="10.625" style="2" customWidth="1"/>
    <col min="11270" max="11512" width="9" style="2"/>
    <col min="11513" max="11514" width="10.625" style="2" customWidth="1"/>
    <col min="11515" max="11515" width="0.375" style="2" customWidth="1"/>
    <col min="11516" max="11525" width="10.625" style="2" customWidth="1"/>
    <col min="11526" max="11768" width="9" style="2"/>
    <col min="11769" max="11770" width="10.625" style="2" customWidth="1"/>
    <col min="11771" max="11771" width="0.375" style="2" customWidth="1"/>
    <col min="11772" max="11781" width="10.625" style="2" customWidth="1"/>
    <col min="11782" max="12024" width="9" style="2"/>
    <col min="12025" max="12026" width="10.625" style="2" customWidth="1"/>
    <col min="12027" max="12027" width="0.375" style="2" customWidth="1"/>
    <col min="12028" max="12037" width="10.625" style="2" customWidth="1"/>
    <col min="12038" max="12280" width="9" style="2"/>
    <col min="12281" max="12282" width="10.625" style="2" customWidth="1"/>
    <col min="12283" max="12283" width="0.375" style="2" customWidth="1"/>
    <col min="12284" max="12293" width="10.625" style="2" customWidth="1"/>
    <col min="12294" max="12536" width="9" style="2"/>
    <col min="12537" max="12538" width="10.625" style="2" customWidth="1"/>
    <col min="12539" max="12539" width="0.375" style="2" customWidth="1"/>
    <col min="12540" max="12549" width="10.625" style="2" customWidth="1"/>
    <col min="12550" max="12792" width="9" style="2"/>
    <col min="12793" max="12794" width="10.625" style="2" customWidth="1"/>
    <col min="12795" max="12795" width="0.375" style="2" customWidth="1"/>
    <col min="12796" max="12805" width="10.625" style="2" customWidth="1"/>
    <col min="12806" max="13048" width="9" style="2"/>
    <col min="13049" max="13050" width="10.625" style="2" customWidth="1"/>
    <col min="13051" max="13051" width="0.375" style="2" customWidth="1"/>
    <col min="13052" max="13061" width="10.625" style="2" customWidth="1"/>
    <col min="13062" max="13304" width="9" style="2"/>
    <col min="13305" max="13306" width="10.625" style="2" customWidth="1"/>
    <col min="13307" max="13307" width="0.375" style="2" customWidth="1"/>
    <col min="13308" max="13317" width="10.625" style="2" customWidth="1"/>
    <col min="13318" max="13560" width="9" style="2"/>
    <col min="13561" max="13562" width="10.625" style="2" customWidth="1"/>
    <col min="13563" max="13563" width="0.375" style="2" customWidth="1"/>
    <col min="13564" max="13573" width="10.625" style="2" customWidth="1"/>
    <col min="13574" max="13816" width="9" style="2"/>
    <col min="13817" max="13818" width="10.625" style="2" customWidth="1"/>
    <col min="13819" max="13819" width="0.375" style="2" customWidth="1"/>
    <col min="13820" max="13829" width="10.625" style="2" customWidth="1"/>
    <col min="13830" max="14072" width="9" style="2"/>
    <col min="14073" max="14074" width="10.625" style="2" customWidth="1"/>
    <col min="14075" max="14075" width="0.375" style="2" customWidth="1"/>
    <col min="14076" max="14085" width="10.625" style="2" customWidth="1"/>
    <col min="14086" max="14328" width="9" style="2"/>
    <col min="14329" max="14330" width="10.625" style="2" customWidth="1"/>
    <col min="14331" max="14331" width="0.375" style="2" customWidth="1"/>
    <col min="14332" max="14341" width="10.625" style="2" customWidth="1"/>
    <col min="14342" max="14584" width="9" style="2"/>
    <col min="14585" max="14586" width="10.625" style="2" customWidth="1"/>
    <col min="14587" max="14587" width="0.375" style="2" customWidth="1"/>
    <col min="14588" max="14597" width="10.625" style="2" customWidth="1"/>
    <col min="14598" max="14840" width="9" style="2"/>
    <col min="14841" max="14842" width="10.625" style="2" customWidth="1"/>
    <col min="14843" max="14843" width="0.375" style="2" customWidth="1"/>
    <col min="14844" max="14853" width="10.625" style="2" customWidth="1"/>
    <col min="14854" max="15096" width="9" style="2"/>
    <col min="15097" max="15098" width="10.625" style="2" customWidth="1"/>
    <col min="15099" max="15099" width="0.375" style="2" customWidth="1"/>
    <col min="15100" max="15109" width="10.625" style="2" customWidth="1"/>
    <col min="15110" max="15352" width="9" style="2"/>
    <col min="15353" max="15354" width="10.625" style="2" customWidth="1"/>
    <col min="15355" max="15355" width="0.375" style="2" customWidth="1"/>
    <col min="15356" max="15365" width="10.625" style="2" customWidth="1"/>
    <col min="15366" max="15608" width="9" style="2"/>
    <col min="15609" max="15610" width="10.625" style="2" customWidth="1"/>
    <col min="15611" max="15611" width="0.375" style="2" customWidth="1"/>
    <col min="15612" max="15621" width="10.625" style="2" customWidth="1"/>
    <col min="15622" max="15864" width="9" style="2"/>
    <col min="15865" max="15866" width="10.625" style="2" customWidth="1"/>
    <col min="15867" max="15867" width="0.375" style="2" customWidth="1"/>
    <col min="15868" max="15877" width="10.625" style="2" customWidth="1"/>
    <col min="15878" max="16120" width="9" style="2"/>
    <col min="16121" max="16122" width="10.625" style="2" customWidth="1"/>
    <col min="16123" max="16123" width="0.375" style="2" customWidth="1"/>
    <col min="16124" max="16133" width="10.625" style="2" customWidth="1"/>
    <col min="16134" max="16384" width="9" style="2"/>
  </cols>
  <sheetData>
    <row r="1" spans="1:23" ht="29.25" customHeight="1" x14ac:dyDescent="0.15">
      <c r="A1" s="80" t="s">
        <v>45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3" spans="1:23" ht="25.5" customHeight="1" x14ac:dyDescent="0.15">
      <c r="A3" s="8"/>
      <c r="B3" s="2" t="s">
        <v>20</v>
      </c>
      <c r="F3" s="119"/>
      <c r="G3" s="120"/>
      <c r="H3" s="119"/>
      <c r="I3" s="120"/>
      <c r="J3" s="119"/>
      <c r="K3" s="120"/>
      <c r="L3" s="119"/>
      <c r="M3" s="120"/>
      <c r="N3" s="119"/>
      <c r="O3" s="120"/>
      <c r="P3" s="9"/>
      <c r="Q3" s="9"/>
      <c r="R3" s="9"/>
      <c r="S3" s="9"/>
      <c r="T3" s="56"/>
      <c r="U3" s="56"/>
      <c r="V3" s="56"/>
    </row>
    <row r="4" spans="1:23" ht="23.25" customHeight="1" thickBot="1" x14ac:dyDescent="0.2">
      <c r="A4" s="9"/>
      <c r="B4" s="9"/>
      <c r="C4" s="113"/>
      <c r="D4" s="9"/>
      <c r="E4" s="9"/>
      <c r="F4" s="121" t="s">
        <v>27</v>
      </c>
      <c r="G4" s="121"/>
      <c r="H4" s="121"/>
      <c r="I4" s="121"/>
      <c r="J4" s="121"/>
      <c r="K4" s="121"/>
      <c r="L4" s="121"/>
      <c r="M4" s="121"/>
      <c r="N4" s="121"/>
      <c r="O4" s="121"/>
      <c r="P4" s="10"/>
      <c r="Q4" s="9"/>
      <c r="R4" s="9"/>
      <c r="S4" s="9"/>
    </row>
    <row r="5" spans="1:23" ht="23.1" customHeight="1" thickBot="1" x14ac:dyDescent="0.2">
      <c r="A5" s="81" t="s">
        <v>32</v>
      </c>
      <c r="B5" s="107" t="s">
        <v>50</v>
      </c>
      <c r="C5" s="108"/>
      <c r="D5" s="65" t="s">
        <v>30</v>
      </c>
      <c r="E5" s="102" t="s">
        <v>37</v>
      </c>
      <c r="F5" s="122" t="s">
        <v>21</v>
      </c>
      <c r="G5" s="123"/>
      <c r="H5" s="123"/>
      <c r="I5" s="123"/>
      <c r="J5" s="123"/>
      <c r="K5" s="123"/>
      <c r="L5" s="123"/>
      <c r="M5" s="123"/>
      <c r="N5" s="123"/>
      <c r="O5" s="123"/>
      <c r="P5" s="77" t="s">
        <v>44</v>
      </c>
      <c r="Q5" s="78"/>
      <c r="R5" s="78"/>
      <c r="S5" s="79"/>
      <c r="T5" s="67" t="s">
        <v>16</v>
      </c>
      <c r="U5" s="67"/>
      <c r="V5" s="67"/>
      <c r="W5" s="68"/>
    </row>
    <row r="6" spans="1:23" ht="39.950000000000003" customHeight="1" thickBot="1" x14ac:dyDescent="0.2">
      <c r="A6" s="73"/>
      <c r="B6" s="109"/>
      <c r="C6" s="110"/>
      <c r="D6" s="66"/>
      <c r="E6" s="103"/>
      <c r="F6" s="100" t="s">
        <v>36</v>
      </c>
      <c r="G6" s="101"/>
      <c r="H6" s="100" t="s">
        <v>36</v>
      </c>
      <c r="I6" s="101"/>
      <c r="J6" s="100" t="s">
        <v>36</v>
      </c>
      <c r="K6" s="101"/>
      <c r="L6" s="100" t="s">
        <v>28</v>
      </c>
      <c r="M6" s="101"/>
      <c r="N6" s="100" t="s">
        <v>29</v>
      </c>
      <c r="O6" s="101"/>
      <c r="P6" s="36" t="s">
        <v>40</v>
      </c>
      <c r="Q6" s="37" t="s">
        <v>41</v>
      </c>
      <c r="R6" s="38" t="s">
        <v>42</v>
      </c>
      <c r="S6" s="39" t="s">
        <v>43</v>
      </c>
      <c r="T6" s="7" t="s">
        <v>11</v>
      </c>
      <c r="U6" s="7" t="s">
        <v>46</v>
      </c>
      <c r="V6" s="5" t="s">
        <v>12</v>
      </c>
      <c r="W6" s="5" t="s">
        <v>33</v>
      </c>
    </row>
    <row r="7" spans="1:23" ht="24.95" customHeight="1" x14ac:dyDescent="0.15">
      <c r="A7" s="86" t="s">
        <v>38</v>
      </c>
      <c r="B7" s="88" t="s">
        <v>49</v>
      </c>
      <c r="C7" s="117" t="s">
        <v>48</v>
      </c>
      <c r="D7" s="53" t="s">
        <v>39</v>
      </c>
      <c r="E7" s="104" t="s">
        <v>33</v>
      </c>
      <c r="F7" s="41" t="s">
        <v>9</v>
      </c>
      <c r="G7" s="42"/>
      <c r="H7" s="41" t="s">
        <v>9</v>
      </c>
      <c r="I7" s="42" t="s">
        <v>35</v>
      </c>
      <c r="J7" s="41" t="s">
        <v>9</v>
      </c>
      <c r="K7" s="43"/>
      <c r="L7" s="41" t="s">
        <v>9</v>
      </c>
      <c r="M7" s="43"/>
      <c r="N7" s="41" t="s">
        <v>9</v>
      </c>
      <c r="O7" s="43"/>
      <c r="P7" s="44">
        <f>COUNTIF(F7:O7,"○")</f>
        <v>1</v>
      </c>
      <c r="Q7" s="45">
        <f>100*P7</f>
        <v>100</v>
      </c>
      <c r="R7" s="90">
        <f>(P7+P8)*100</f>
        <v>200</v>
      </c>
      <c r="S7" s="82">
        <f>Q7+Q8+R7</f>
        <v>700</v>
      </c>
      <c r="T7" s="25" t="s">
        <v>14</v>
      </c>
      <c r="U7" s="25" t="s">
        <v>47</v>
      </c>
      <c r="V7" s="34"/>
      <c r="W7" s="34" t="s">
        <v>34</v>
      </c>
    </row>
    <row r="8" spans="1:23" ht="24.95" customHeight="1" thickBot="1" x14ac:dyDescent="0.2">
      <c r="A8" s="87"/>
      <c r="B8" s="89"/>
      <c r="C8" s="118"/>
      <c r="D8" s="54"/>
      <c r="E8" s="105"/>
      <c r="F8" s="46" t="s">
        <v>10</v>
      </c>
      <c r="G8" s="47" t="s">
        <v>35</v>
      </c>
      <c r="H8" s="46" t="s">
        <v>10</v>
      </c>
      <c r="I8" s="47"/>
      <c r="J8" s="46" t="s">
        <v>10</v>
      </c>
      <c r="K8" s="48"/>
      <c r="L8" s="46" t="s">
        <v>10</v>
      </c>
      <c r="M8" s="48"/>
      <c r="N8" s="46" t="s">
        <v>10</v>
      </c>
      <c r="O8" s="48"/>
      <c r="P8" s="49">
        <f t="shared" ref="P8:P46" si="0">COUNTIF(F8:O8,"○")</f>
        <v>1</v>
      </c>
      <c r="Q8" s="50">
        <f>IF(P8=0,0,IF(B7="a",(200*P8)+100,(300*P8)+100))</f>
        <v>400</v>
      </c>
      <c r="R8" s="91"/>
      <c r="S8" s="83"/>
      <c r="T8" s="35"/>
      <c r="U8" s="111"/>
      <c r="V8" s="4"/>
      <c r="W8" s="4"/>
    </row>
    <row r="9" spans="1:23" ht="24.95" customHeight="1" x14ac:dyDescent="0.15">
      <c r="A9" s="84">
        <v>1</v>
      </c>
      <c r="B9" s="85"/>
      <c r="C9" s="114"/>
      <c r="D9" s="55"/>
      <c r="E9" s="106"/>
      <c r="F9" s="124" t="s">
        <v>9</v>
      </c>
      <c r="G9" s="40"/>
      <c r="H9" s="124" t="s">
        <v>9</v>
      </c>
      <c r="I9" s="40"/>
      <c r="J9" s="124" t="s">
        <v>9</v>
      </c>
      <c r="K9" s="40"/>
      <c r="L9" s="124" t="s">
        <v>9</v>
      </c>
      <c r="M9" s="40"/>
      <c r="N9" s="124" t="s">
        <v>9</v>
      </c>
      <c r="O9" s="40"/>
      <c r="P9" s="11">
        <f t="shared" si="0"/>
        <v>0</v>
      </c>
      <c r="Q9" s="12">
        <f>100*P9</f>
        <v>0</v>
      </c>
      <c r="R9" s="61">
        <f>(P9+P10)*100</f>
        <v>0</v>
      </c>
      <c r="S9" s="64">
        <f t="shared" ref="S9" si="1">Q9+Q10+R9</f>
        <v>0</v>
      </c>
      <c r="W9" s="9"/>
    </row>
    <row r="10" spans="1:23" ht="24.95" customHeight="1" thickBot="1" x14ac:dyDescent="0.2">
      <c r="A10" s="58"/>
      <c r="B10" s="60"/>
      <c r="C10" s="115"/>
      <c r="D10" s="52"/>
      <c r="E10" s="99"/>
      <c r="F10" s="125" t="s">
        <v>10</v>
      </c>
      <c r="G10" s="24"/>
      <c r="H10" s="125" t="s">
        <v>10</v>
      </c>
      <c r="I10" s="24"/>
      <c r="J10" s="125" t="s">
        <v>10</v>
      </c>
      <c r="K10" s="24"/>
      <c r="L10" s="125" t="s">
        <v>10</v>
      </c>
      <c r="M10" s="24"/>
      <c r="N10" s="125" t="s">
        <v>10</v>
      </c>
      <c r="O10" s="24"/>
      <c r="P10" s="13">
        <f t="shared" si="0"/>
        <v>0</v>
      </c>
      <c r="Q10" s="14">
        <f>IF(P10=0,0,IF(B9="a",(200*P10)+100,(300*P10)+100))</f>
        <v>0</v>
      </c>
      <c r="R10" s="61"/>
      <c r="S10" s="64"/>
    </row>
    <row r="11" spans="1:23" ht="24.95" customHeight="1" x14ac:dyDescent="0.15">
      <c r="A11" s="57">
        <v>2</v>
      </c>
      <c r="B11" s="59"/>
      <c r="C11" s="114"/>
      <c r="D11" s="51"/>
      <c r="E11" s="98"/>
      <c r="F11" s="41" t="s">
        <v>9</v>
      </c>
      <c r="G11" s="23"/>
      <c r="H11" s="41" t="s">
        <v>9</v>
      </c>
      <c r="I11" s="23"/>
      <c r="J11" s="41" t="s">
        <v>9</v>
      </c>
      <c r="K11" s="23"/>
      <c r="L11" s="41" t="s">
        <v>9</v>
      </c>
      <c r="M11" s="23"/>
      <c r="N11" s="41" t="s">
        <v>9</v>
      </c>
      <c r="O11" s="23"/>
      <c r="P11" s="15">
        <f t="shared" si="0"/>
        <v>0</v>
      </c>
      <c r="Q11" s="16">
        <f>100*P11</f>
        <v>0</v>
      </c>
      <c r="R11" s="69">
        <f>(P11+P12)*100</f>
        <v>0</v>
      </c>
      <c r="S11" s="63">
        <f t="shared" ref="S11" si="2">Q11+Q12+R11</f>
        <v>0</v>
      </c>
    </row>
    <row r="12" spans="1:23" ht="24.95" customHeight="1" thickBot="1" x14ac:dyDescent="0.2">
      <c r="A12" s="58"/>
      <c r="B12" s="60"/>
      <c r="C12" s="115"/>
      <c r="D12" s="52"/>
      <c r="E12" s="99"/>
      <c r="F12" s="125" t="s">
        <v>10</v>
      </c>
      <c r="G12" s="24"/>
      <c r="H12" s="125" t="s">
        <v>10</v>
      </c>
      <c r="I12" s="24"/>
      <c r="J12" s="125" t="s">
        <v>10</v>
      </c>
      <c r="K12" s="24"/>
      <c r="L12" s="125" t="s">
        <v>10</v>
      </c>
      <c r="M12" s="24"/>
      <c r="N12" s="125" t="s">
        <v>10</v>
      </c>
      <c r="O12" s="24"/>
      <c r="P12" s="13">
        <f t="shared" si="0"/>
        <v>0</v>
      </c>
      <c r="Q12" s="14">
        <f>IF(P12=0,0,IF(B11="a",(200*P12)+100,(300*P12)+100))</f>
        <v>0</v>
      </c>
      <c r="R12" s="61"/>
      <c r="S12" s="64"/>
    </row>
    <row r="13" spans="1:23" ht="24.95" customHeight="1" x14ac:dyDescent="0.15">
      <c r="A13" s="57">
        <v>3</v>
      </c>
      <c r="B13" s="59"/>
      <c r="C13" s="114"/>
      <c r="D13" s="51"/>
      <c r="E13" s="98"/>
      <c r="F13" s="41" t="s">
        <v>9</v>
      </c>
      <c r="G13" s="23"/>
      <c r="H13" s="41" t="s">
        <v>9</v>
      </c>
      <c r="I13" s="23"/>
      <c r="J13" s="41" t="s">
        <v>9</v>
      </c>
      <c r="K13" s="23"/>
      <c r="L13" s="41" t="s">
        <v>9</v>
      </c>
      <c r="M13" s="23"/>
      <c r="N13" s="41" t="s">
        <v>9</v>
      </c>
      <c r="O13" s="23"/>
      <c r="P13" s="15">
        <f t="shared" ref="P13:P22" si="3">COUNTIF(F13:O13,"○")</f>
        <v>0</v>
      </c>
      <c r="Q13" s="16">
        <f>100*P13</f>
        <v>0</v>
      </c>
      <c r="R13" s="69">
        <f>(P13+P14)*100</f>
        <v>0</v>
      </c>
      <c r="S13" s="63">
        <f t="shared" ref="S13" si="4">Q13+Q14+R13</f>
        <v>0</v>
      </c>
    </row>
    <row r="14" spans="1:23" ht="24.95" customHeight="1" thickBot="1" x14ac:dyDescent="0.2">
      <c r="A14" s="58"/>
      <c r="B14" s="60"/>
      <c r="C14" s="115"/>
      <c r="D14" s="52"/>
      <c r="E14" s="99"/>
      <c r="F14" s="125" t="s">
        <v>10</v>
      </c>
      <c r="G14" s="24"/>
      <c r="H14" s="125" t="s">
        <v>10</v>
      </c>
      <c r="I14" s="24"/>
      <c r="J14" s="125" t="s">
        <v>10</v>
      </c>
      <c r="K14" s="24"/>
      <c r="L14" s="125" t="s">
        <v>10</v>
      </c>
      <c r="M14" s="24"/>
      <c r="N14" s="125" t="s">
        <v>10</v>
      </c>
      <c r="O14" s="24"/>
      <c r="P14" s="13">
        <f t="shared" si="3"/>
        <v>0</v>
      </c>
      <c r="Q14" s="14">
        <f>IF(P14=0,0,IF(B13="a",(200*P14)+100,(300*P14)+100))</f>
        <v>0</v>
      </c>
      <c r="R14" s="61"/>
      <c r="S14" s="64"/>
    </row>
    <row r="15" spans="1:23" ht="24.95" customHeight="1" x14ac:dyDescent="0.15">
      <c r="A15" s="57">
        <v>4</v>
      </c>
      <c r="B15" s="59"/>
      <c r="C15" s="114"/>
      <c r="D15" s="51"/>
      <c r="E15" s="98"/>
      <c r="F15" s="41" t="s">
        <v>9</v>
      </c>
      <c r="G15" s="23"/>
      <c r="H15" s="41" t="s">
        <v>9</v>
      </c>
      <c r="I15" s="23"/>
      <c r="J15" s="41" t="s">
        <v>9</v>
      </c>
      <c r="K15" s="23"/>
      <c r="L15" s="41" t="s">
        <v>9</v>
      </c>
      <c r="M15" s="23"/>
      <c r="N15" s="41" t="s">
        <v>9</v>
      </c>
      <c r="O15" s="23"/>
      <c r="P15" s="15">
        <f t="shared" si="3"/>
        <v>0</v>
      </c>
      <c r="Q15" s="16">
        <f>100*P15</f>
        <v>0</v>
      </c>
      <c r="R15" s="69">
        <f>(P15+P16)*100</f>
        <v>0</v>
      </c>
      <c r="S15" s="63">
        <f t="shared" ref="S15" si="5">Q15+Q16+R15</f>
        <v>0</v>
      </c>
    </row>
    <row r="16" spans="1:23" ht="24.95" customHeight="1" thickBot="1" x14ac:dyDescent="0.2">
      <c r="A16" s="58"/>
      <c r="B16" s="60"/>
      <c r="C16" s="115"/>
      <c r="D16" s="52"/>
      <c r="E16" s="99"/>
      <c r="F16" s="125" t="s">
        <v>10</v>
      </c>
      <c r="G16" s="24"/>
      <c r="H16" s="125" t="s">
        <v>10</v>
      </c>
      <c r="I16" s="24"/>
      <c r="J16" s="125" t="s">
        <v>10</v>
      </c>
      <c r="K16" s="24"/>
      <c r="L16" s="125" t="s">
        <v>10</v>
      </c>
      <c r="M16" s="24"/>
      <c r="N16" s="125" t="s">
        <v>10</v>
      </c>
      <c r="O16" s="24"/>
      <c r="P16" s="13">
        <f t="shared" si="3"/>
        <v>0</v>
      </c>
      <c r="Q16" s="14">
        <f>IF(P16=0,0,IF(B15="a",(200*P16)+100,(300*P16)+100))</f>
        <v>0</v>
      </c>
      <c r="R16" s="61"/>
      <c r="S16" s="64"/>
    </row>
    <row r="17" spans="1:19" ht="24.95" customHeight="1" x14ac:dyDescent="0.15">
      <c r="A17" s="57">
        <v>5</v>
      </c>
      <c r="B17" s="59"/>
      <c r="C17" s="114"/>
      <c r="D17" s="51"/>
      <c r="E17" s="98"/>
      <c r="F17" s="41" t="s">
        <v>9</v>
      </c>
      <c r="G17" s="23"/>
      <c r="H17" s="41" t="s">
        <v>9</v>
      </c>
      <c r="I17" s="23"/>
      <c r="J17" s="41" t="s">
        <v>9</v>
      </c>
      <c r="K17" s="23"/>
      <c r="L17" s="41" t="s">
        <v>9</v>
      </c>
      <c r="M17" s="23"/>
      <c r="N17" s="41" t="s">
        <v>9</v>
      </c>
      <c r="O17" s="23"/>
      <c r="P17" s="15">
        <f t="shared" si="3"/>
        <v>0</v>
      </c>
      <c r="Q17" s="16">
        <f>100*P17</f>
        <v>0</v>
      </c>
      <c r="R17" s="69">
        <f>(P17+P18)*100</f>
        <v>0</v>
      </c>
      <c r="S17" s="63">
        <f t="shared" ref="S17" si="6">Q17+Q18+R17</f>
        <v>0</v>
      </c>
    </row>
    <row r="18" spans="1:19" ht="24.95" customHeight="1" thickBot="1" x14ac:dyDescent="0.2">
      <c r="A18" s="58"/>
      <c r="B18" s="60"/>
      <c r="C18" s="115"/>
      <c r="D18" s="52"/>
      <c r="E18" s="99"/>
      <c r="F18" s="125" t="s">
        <v>10</v>
      </c>
      <c r="G18" s="24"/>
      <c r="H18" s="125" t="s">
        <v>10</v>
      </c>
      <c r="I18" s="24"/>
      <c r="J18" s="125" t="s">
        <v>10</v>
      </c>
      <c r="K18" s="24"/>
      <c r="L18" s="125" t="s">
        <v>10</v>
      </c>
      <c r="M18" s="24"/>
      <c r="N18" s="125" t="s">
        <v>10</v>
      </c>
      <c r="O18" s="24"/>
      <c r="P18" s="13">
        <f t="shared" si="3"/>
        <v>0</v>
      </c>
      <c r="Q18" s="14">
        <f>IF(P18=0,0,IF(B17="a",(200*P18)+100,(300*P18)+100))</f>
        <v>0</v>
      </c>
      <c r="R18" s="61"/>
      <c r="S18" s="64"/>
    </row>
    <row r="19" spans="1:19" ht="24.95" customHeight="1" x14ac:dyDescent="0.15">
      <c r="A19" s="57">
        <v>6</v>
      </c>
      <c r="B19" s="59"/>
      <c r="C19" s="114"/>
      <c r="D19" s="51"/>
      <c r="E19" s="98"/>
      <c r="F19" s="41" t="s">
        <v>9</v>
      </c>
      <c r="G19" s="23"/>
      <c r="H19" s="41" t="s">
        <v>9</v>
      </c>
      <c r="I19" s="23"/>
      <c r="J19" s="41" t="s">
        <v>9</v>
      </c>
      <c r="K19" s="23"/>
      <c r="L19" s="41" t="s">
        <v>9</v>
      </c>
      <c r="M19" s="23"/>
      <c r="N19" s="41" t="s">
        <v>9</v>
      </c>
      <c r="O19" s="23"/>
      <c r="P19" s="15">
        <f t="shared" si="3"/>
        <v>0</v>
      </c>
      <c r="Q19" s="16">
        <f>100*P19</f>
        <v>0</v>
      </c>
      <c r="R19" s="69">
        <f>(P19+P20)*100</f>
        <v>0</v>
      </c>
      <c r="S19" s="63">
        <f t="shared" ref="S19" si="7">Q19+Q20+R19</f>
        <v>0</v>
      </c>
    </row>
    <row r="20" spans="1:19" ht="24.95" customHeight="1" thickBot="1" x14ac:dyDescent="0.2">
      <c r="A20" s="58"/>
      <c r="B20" s="60"/>
      <c r="C20" s="115"/>
      <c r="D20" s="52"/>
      <c r="E20" s="99"/>
      <c r="F20" s="125" t="s">
        <v>10</v>
      </c>
      <c r="G20" s="24"/>
      <c r="H20" s="125" t="s">
        <v>10</v>
      </c>
      <c r="I20" s="24"/>
      <c r="J20" s="125" t="s">
        <v>10</v>
      </c>
      <c r="K20" s="24"/>
      <c r="L20" s="125" t="s">
        <v>10</v>
      </c>
      <c r="M20" s="24"/>
      <c r="N20" s="125" t="s">
        <v>10</v>
      </c>
      <c r="O20" s="24"/>
      <c r="P20" s="13">
        <f t="shared" si="3"/>
        <v>0</v>
      </c>
      <c r="Q20" s="14">
        <f>IF(P20=0,0,IF(B19="a",(200*P20)+100,(300*P20)+100))</f>
        <v>0</v>
      </c>
      <c r="R20" s="61"/>
      <c r="S20" s="64"/>
    </row>
    <row r="21" spans="1:19" ht="24.95" customHeight="1" x14ac:dyDescent="0.15">
      <c r="A21" s="57">
        <v>7</v>
      </c>
      <c r="B21" s="59"/>
      <c r="C21" s="114"/>
      <c r="D21" s="51"/>
      <c r="E21" s="98"/>
      <c r="F21" s="41" t="s">
        <v>9</v>
      </c>
      <c r="G21" s="23"/>
      <c r="H21" s="41" t="s">
        <v>9</v>
      </c>
      <c r="I21" s="23"/>
      <c r="J21" s="41" t="s">
        <v>9</v>
      </c>
      <c r="K21" s="23"/>
      <c r="L21" s="41" t="s">
        <v>9</v>
      </c>
      <c r="M21" s="23"/>
      <c r="N21" s="41" t="s">
        <v>9</v>
      </c>
      <c r="O21" s="23"/>
      <c r="P21" s="15">
        <f t="shared" si="3"/>
        <v>0</v>
      </c>
      <c r="Q21" s="16">
        <f>100*P21</f>
        <v>0</v>
      </c>
      <c r="R21" s="69">
        <f>(P21+P22)*100</f>
        <v>0</v>
      </c>
      <c r="S21" s="63">
        <f t="shared" ref="S21" si="8">Q21+Q22+R21</f>
        <v>0</v>
      </c>
    </row>
    <row r="22" spans="1:19" ht="24.95" customHeight="1" thickBot="1" x14ac:dyDescent="0.2">
      <c r="A22" s="58"/>
      <c r="B22" s="60"/>
      <c r="C22" s="115"/>
      <c r="D22" s="52"/>
      <c r="E22" s="99"/>
      <c r="F22" s="125" t="s">
        <v>10</v>
      </c>
      <c r="G22" s="24"/>
      <c r="H22" s="125" t="s">
        <v>10</v>
      </c>
      <c r="I22" s="24"/>
      <c r="J22" s="125" t="s">
        <v>10</v>
      </c>
      <c r="K22" s="24"/>
      <c r="L22" s="125" t="s">
        <v>10</v>
      </c>
      <c r="M22" s="24"/>
      <c r="N22" s="125" t="s">
        <v>10</v>
      </c>
      <c r="O22" s="24"/>
      <c r="P22" s="13">
        <f t="shared" si="3"/>
        <v>0</v>
      </c>
      <c r="Q22" s="14">
        <f>IF(P22=0,0,IF(B21="a",(200*P22)+100,(300*P22)+100))</f>
        <v>0</v>
      </c>
      <c r="R22" s="61"/>
      <c r="S22" s="64"/>
    </row>
    <row r="23" spans="1:19" ht="24.95" customHeight="1" x14ac:dyDescent="0.15">
      <c r="A23" s="57">
        <v>8</v>
      </c>
      <c r="B23" s="59"/>
      <c r="C23" s="114"/>
      <c r="D23" s="51"/>
      <c r="E23" s="98"/>
      <c r="F23" s="41" t="s">
        <v>9</v>
      </c>
      <c r="G23" s="23"/>
      <c r="H23" s="41" t="s">
        <v>9</v>
      </c>
      <c r="I23" s="23"/>
      <c r="J23" s="41" t="s">
        <v>9</v>
      </c>
      <c r="K23" s="23"/>
      <c r="L23" s="41" t="s">
        <v>9</v>
      </c>
      <c r="M23" s="23"/>
      <c r="N23" s="41" t="s">
        <v>9</v>
      </c>
      <c r="O23" s="23"/>
      <c r="P23" s="15">
        <f t="shared" si="0"/>
        <v>0</v>
      </c>
      <c r="Q23" s="16">
        <f>100*P23</f>
        <v>0</v>
      </c>
      <c r="R23" s="69">
        <f>(P23+P24)*100</f>
        <v>0</v>
      </c>
      <c r="S23" s="63">
        <f t="shared" ref="S23" si="9">Q23+Q24+R23</f>
        <v>0</v>
      </c>
    </row>
    <row r="24" spans="1:19" ht="24.95" customHeight="1" thickBot="1" x14ac:dyDescent="0.2">
      <c r="A24" s="58"/>
      <c r="B24" s="60"/>
      <c r="C24" s="115"/>
      <c r="D24" s="52"/>
      <c r="E24" s="99"/>
      <c r="F24" s="125" t="s">
        <v>10</v>
      </c>
      <c r="G24" s="24"/>
      <c r="H24" s="125" t="s">
        <v>10</v>
      </c>
      <c r="I24" s="24"/>
      <c r="J24" s="125" t="s">
        <v>10</v>
      </c>
      <c r="K24" s="24"/>
      <c r="L24" s="125" t="s">
        <v>10</v>
      </c>
      <c r="M24" s="24"/>
      <c r="N24" s="125" t="s">
        <v>10</v>
      </c>
      <c r="O24" s="24"/>
      <c r="P24" s="13">
        <f t="shared" si="0"/>
        <v>0</v>
      </c>
      <c r="Q24" s="14">
        <f>IF(P24=0,0,IF(B23="a",(200*P24)+100,(300*P24)+100))</f>
        <v>0</v>
      </c>
      <c r="R24" s="61"/>
      <c r="S24" s="64"/>
    </row>
    <row r="25" spans="1:19" ht="24.95" customHeight="1" x14ac:dyDescent="0.15">
      <c r="A25" s="57">
        <v>9</v>
      </c>
      <c r="B25" s="59"/>
      <c r="C25" s="114"/>
      <c r="D25" s="51"/>
      <c r="E25" s="98"/>
      <c r="F25" s="41" t="s">
        <v>9</v>
      </c>
      <c r="G25" s="23"/>
      <c r="H25" s="41" t="s">
        <v>9</v>
      </c>
      <c r="I25" s="23"/>
      <c r="J25" s="41" t="s">
        <v>9</v>
      </c>
      <c r="K25" s="23"/>
      <c r="L25" s="41" t="s">
        <v>9</v>
      </c>
      <c r="M25" s="23"/>
      <c r="N25" s="41" t="s">
        <v>9</v>
      </c>
      <c r="O25" s="23"/>
      <c r="P25" s="15">
        <f t="shared" ref="P25:P34" si="10">COUNTIF(F25:O25,"○")</f>
        <v>0</v>
      </c>
      <c r="Q25" s="16">
        <f>100*P25</f>
        <v>0</v>
      </c>
      <c r="R25" s="69">
        <f>(P25+P26)*100</f>
        <v>0</v>
      </c>
      <c r="S25" s="63">
        <f t="shared" ref="S25" si="11">Q25+Q26+R25</f>
        <v>0</v>
      </c>
    </row>
    <row r="26" spans="1:19" ht="24.95" customHeight="1" thickBot="1" x14ac:dyDescent="0.2">
      <c r="A26" s="58"/>
      <c r="B26" s="60"/>
      <c r="C26" s="115"/>
      <c r="D26" s="52"/>
      <c r="E26" s="99"/>
      <c r="F26" s="125" t="s">
        <v>10</v>
      </c>
      <c r="G26" s="24"/>
      <c r="H26" s="125" t="s">
        <v>10</v>
      </c>
      <c r="I26" s="24"/>
      <c r="J26" s="125" t="s">
        <v>10</v>
      </c>
      <c r="K26" s="24"/>
      <c r="L26" s="125" t="s">
        <v>10</v>
      </c>
      <c r="M26" s="24"/>
      <c r="N26" s="125" t="s">
        <v>10</v>
      </c>
      <c r="O26" s="24"/>
      <c r="P26" s="13">
        <f t="shared" si="10"/>
        <v>0</v>
      </c>
      <c r="Q26" s="14">
        <f>IF(P26=0,0,IF(B25="a",(200*P26)+100,(300*P26)+100))</f>
        <v>0</v>
      </c>
      <c r="R26" s="61"/>
      <c r="S26" s="64"/>
    </row>
    <row r="27" spans="1:19" ht="24.95" customHeight="1" x14ac:dyDescent="0.15">
      <c r="A27" s="57">
        <v>10</v>
      </c>
      <c r="B27" s="59"/>
      <c r="C27" s="114"/>
      <c r="D27" s="51"/>
      <c r="E27" s="98"/>
      <c r="F27" s="41" t="s">
        <v>9</v>
      </c>
      <c r="G27" s="23"/>
      <c r="H27" s="41" t="s">
        <v>9</v>
      </c>
      <c r="I27" s="23"/>
      <c r="J27" s="41" t="s">
        <v>9</v>
      </c>
      <c r="K27" s="23"/>
      <c r="L27" s="41" t="s">
        <v>9</v>
      </c>
      <c r="M27" s="23"/>
      <c r="N27" s="41" t="s">
        <v>9</v>
      </c>
      <c r="O27" s="23"/>
      <c r="P27" s="15">
        <f t="shared" si="10"/>
        <v>0</v>
      </c>
      <c r="Q27" s="16">
        <f>100*P27</f>
        <v>0</v>
      </c>
      <c r="R27" s="69">
        <f>(P27+P28)*100</f>
        <v>0</v>
      </c>
      <c r="S27" s="63">
        <f t="shared" ref="S27" si="12">Q27+Q28+R27</f>
        <v>0</v>
      </c>
    </row>
    <row r="28" spans="1:19" ht="24.95" customHeight="1" thickBot="1" x14ac:dyDescent="0.2">
      <c r="A28" s="58"/>
      <c r="B28" s="60"/>
      <c r="C28" s="115"/>
      <c r="D28" s="52"/>
      <c r="E28" s="99"/>
      <c r="F28" s="125" t="s">
        <v>10</v>
      </c>
      <c r="G28" s="24"/>
      <c r="H28" s="125" t="s">
        <v>10</v>
      </c>
      <c r="I28" s="24"/>
      <c r="J28" s="125" t="s">
        <v>10</v>
      </c>
      <c r="K28" s="24"/>
      <c r="L28" s="125" t="s">
        <v>10</v>
      </c>
      <c r="M28" s="24"/>
      <c r="N28" s="125" t="s">
        <v>10</v>
      </c>
      <c r="O28" s="24"/>
      <c r="P28" s="13">
        <f t="shared" si="10"/>
        <v>0</v>
      </c>
      <c r="Q28" s="14">
        <f>IF(P28=0,0,IF(B27="a",(200*P28)+100,(300*P28)+100))</f>
        <v>0</v>
      </c>
      <c r="R28" s="61"/>
      <c r="S28" s="64"/>
    </row>
    <row r="29" spans="1:19" ht="24.95" customHeight="1" x14ac:dyDescent="0.15">
      <c r="A29" s="57">
        <v>11</v>
      </c>
      <c r="B29" s="59"/>
      <c r="C29" s="114"/>
      <c r="D29" s="51"/>
      <c r="E29" s="98"/>
      <c r="F29" s="41" t="s">
        <v>9</v>
      </c>
      <c r="G29" s="23"/>
      <c r="H29" s="41" t="s">
        <v>9</v>
      </c>
      <c r="I29" s="23"/>
      <c r="J29" s="41" t="s">
        <v>9</v>
      </c>
      <c r="K29" s="23"/>
      <c r="L29" s="41" t="s">
        <v>9</v>
      </c>
      <c r="M29" s="23"/>
      <c r="N29" s="41" t="s">
        <v>9</v>
      </c>
      <c r="O29" s="23"/>
      <c r="P29" s="15">
        <f t="shared" si="10"/>
        <v>0</v>
      </c>
      <c r="Q29" s="16">
        <f>100*P29</f>
        <v>0</v>
      </c>
      <c r="R29" s="69">
        <f>(P29+P30)*100</f>
        <v>0</v>
      </c>
      <c r="S29" s="63">
        <f t="shared" ref="S29" si="13">Q29+Q30+R29</f>
        <v>0</v>
      </c>
    </row>
    <row r="30" spans="1:19" ht="24.95" customHeight="1" thickBot="1" x14ac:dyDescent="0.2">
      <c r="A30" s="58"/>
      <c r="B30" s="60"/>
      <c r="C30" s="115"/>
      <c r="D30" s="52"/>
      <c r="E30" s="99"/>
      <c r="F30" s="125" t="s">
        <v>10</v>
      </c>
      <c r="G30" s="24"/>
      <c r="H30" s="125" t="s">
        <v>10</v>
      </c>
      <c r="I30" s="24"/>
      <c r="J30" s="125" t="s">
        <v>10</v>
      </c>
      <c r="K30" s="24"/>
      <c r="L30" s="125" t="s">
        <v>10</v>
      </c>
      <c r="M30" s="24"/>
      <c r="N30" s="125" t="s">
        <v>10</v>
      </c>
      <c r="O30" s="24"/>
      <c r="P30" s="13">
        <f t="shared" si="10"/>
        <v>0</v>
      </c>
      <c r="Q30" s="14">
        <f>IF(P30=0,0,IF(B29="a",(200*P30)+100,(300*P30)+100))</f>
        <v>0</v>
      </c>
      <c r="R30" s="61"/>
      <c r="S30" s="64"/>
    </row>
    <row r="31" spans="1:19" ht="24.95" customHeight="1" x14ac:dyDescent="0.15">
      <c r="A31" s="57">
        <v>12</v>
      </c>
      <c r="B31" s="59"/>
      <c r="C31" s="114"/>
      <c r="D31" s="51"/>
      <c r="E31" s="98"/>
      <c r="F31" s="41" t="s">
        <v>9</v>
      </c>
      <c r="G31" s="23"/>
      <c r="H31" s="41" t="s">
        <v>9</v>
      </c>
      <c r="I31" s="23"/>
      <c r="J31" s="41" t="s">
        <v>9</v>
      </c>
      <c r="K31" s="23"/>
      <c r="L31" s="41" t="s">
        <v>9</v>
      </c>
      <c r="M31" s="23"/>
      <c r="N31" s="41" t="s">
        <v>9</v>
      </c>
      <c r="O31" s="23"/>
      <c r="P31" s="15">
        <f t="shared" si="10"/>
        <v>0</v>
      </c>
      <c r="Q31" s="16">
        <f>100*P31</f>
        <v>0</v>
      </c>
      <c r="R31" s="69">
        <f>(P31+P32)*100</f>
        <v>0</v>
      </c>
      <c r="S31" s="63">
        <f t="shared" ref="S31" si="14">Q31+Q32+R31</f>
        <v>0</v>
      </c>
    </row>
    <row r="32" spans="1:19" ht="24.95" customHeight="1" thickBot="1" x14ac:dyDescent="0.2">
      <c r="A32" s="58"/>
      <c r="B32" s="60"/>
      <c r="C32" s="115"/>
      <c r="D32" s="52"/>
      <c r="E32" s="99"/>
      <c r="F32" s="125" t="s">
        <v>10</v>
      </c>
      <c r="G32" s="24"/>
      <c r="H32" s="125" t="s">
        <v>10</v>
      </c>
      <c r="I32" s="24"/>
      <c r="J32" s="125" t="s">
        <v>10</v>
      </c>
      <c r="K32" s="24"/>
      <c r="L32" s="125" t="s">
        <v>10</v>
      </c>
      <c r="M32" s="24"/>
      <c r="N32" s="125" t="s">
        <v>10</v>
      </c>
      <c r="O32" s="24"/>
      <c r="P32" s="13">
        <f t="shared" si="10"/>
        <v>0</v>
      </c>
      <c r="Q32" s="14">
        <f>IF(P32=0,0,IF(B31="a",(200*P32)+100,(300*P32)+100))</f>
        <v>0</v>
      </c>
      <c r="R32" s="61"/>
      <c r="S32" s="64"/>
    </row>
    <row r="33" spans="1:27" ht="24.95" customHeight="1" x14ac:dyDescent="0.15">
      <c r="A33" s="57">
        <v>13</v>
      </c>
      <c r="B33" s="59"/>
      <c r="C33" s="114"/>
      <c r="D33" s="51"/>
      <c r="E33" s="98"/>
      <c r="F33" s="41" t="s">
        <v>9</v>
      </c>
      <c r="G33" s="23"/>
      <c r="H33" s="41" t="s">
        <v>9</v>
      </c>
      <c r="I33" s="23"/>
      <c r="J33" s="41" t="s">
        <v>9</v>
      </c>
      <c r="K33" s="23"/>
      <c r="L33" s="41" t="s">
        <v>9</v>
      </c>
      <c r="M33" s="23"/>
      <c r="N33" s="41" t="s">
        <v>9</v>
      </c>
      <c r="O33" s="23"/>
      <c r="P33" s="15">
        <f t="shared" si="10"/>
        <v>0</v>
      </c>
      <c r="Q33" s="16">
        <f>100*P33</f>
        <v>0</v>
      </c>
      <c r="R33" s="69">
        <f>(P33+P34)*100</f>
        <v>0</v>
      </c>
      <c r="S33" s="63">
        <f t="shared" ref="S33" si="15">Q33+Q34+R33</f>
        <v>0</v>
      </c>
    </row>
    <row r="34" spans="1:27" ht="24.95" customHeight="1" thickBot="1" x14ac:dyDescent="0.2">
      <c r="A34" s="58"/>
      <c r="B34" s="60"/>
      <c r="C34" s="115"/>
      <c r="D34" s="52"/>
      <c r="E34" s="99"/>
      <c r="F34" s="125" t="s">
        <v>10</v>
      </c>
      <c r="G34" s="24"/>
      <c r="H34" s="125" t="s">
        <v>10</v>
      </c>
      <c r="I34" s="24"/>
      <c r="J34" s="125" t="s">
        <v>10</v>
      </c>
      <c r="K34" s="24"/>
      <c r="L34" s="125" t="s">
        <v>10</v>
      </c>
      <c r="M34" s="24"/>
      <c r="N34" s="125" t="s">
        <v>10</v>
      </c>
      <c r="O34" s="24"/>
      <c r="P34" s="13">
        <f t="shared" si="10"/>
        <v>0</v>
      </c>
      <c r="Q34" s="14">
        <f>IF(P34=0,0,IF(B33="a",(200*P34)+100,(300*P34)+100))</f>
        <v>0</v>
      </c>
      <c r="R34" s="61"/>
      <c r="S34" s="64"/>
    </row>
    <row r="35" spans="1:27" ht="24.95" customHeight="1" x14ac:dyDescent="0.15">
      <c r="A35" s="57">
        <v>14</v>
      </c>
      <c r="B35" s="59"/>
      <c r="C35" s="114"/>
      <c r="D35" s="51"/>
      <c r="E35" s="98"/>
      <c r="F35" s="41" t="s">
        <v>9</v>
      </c>
      <c r="G35" s="23"/>
      <c r="H35" s="41" t="s">
        <v>9</v>
      </c>
      <c r="I35" s="23"/>
      <c r="J35" s="41" t="s">
        <v>9</v>
      </c>
      <c r="K35" s="23"/>
      <c r="L35" s="41" t="s">
        <v>9</v>
      </c>
      <c r="M35" s="23"/>
      <c r="N35" s="41" t="s">
        <v>9</v>
      </c>
      <c r="O35" s="23"/>
      <c r="P35" s="15">
        <f t="shared" si="0"/>
        <v>0</v>
      </c>
      <c r="Q35" s="16">
        <f>100*P35</f>
        <v>0</v>
      </c>
      <c r="R35" s="69">
        <f>(P35+P36)*100</f>
        <v>0</v>
      </c>
      <c r="S35" s="63">
        <f t="shared" ref="S35" si="16">Q35+Q36+R35</f>
        <v>0</v>
      </c>
    </row>
    <row r="36" spans="1:27" ht="24.95" customHeight="1" thickBot="1" x14ac:dyDescent="0.2">
      <c r="A36" s="58"/>
      <c r="B36" s="60"/>
      <c r="C36" s="115"/>
      <c r="D36" s="52"/>
      <c r="E36" s="99"/>
      <c r="F36" s="125" t="s">
        <v>10</v>
      </c>
      <c r="G36" s="24"/>
      <c r="H36" s="125" t="s">
        <v>10</v>
      </c>
      <c r="I36" s="24"/>
      <c r="J36" s="125" t="s">
        <v>10</v>
      </c>
      <c r="K36" s="24"/>
      <c r="L36" s="125" t="s">
        <v>10</v>
      </c>
      <c r="M36" s="24"/>
      <c r="N36" s="125" t="s">
        <v>10</v>
      </c>
      <c r="O36" s="24"/>
      <c r="P36" s="13">
        <f t="shared" si="0"/>
        <v>0</v>
      </c>
      <c r="Q36" s="14">
        <f>IF(P36=0,0,IF(B35="a",(200*P36)+100,(300*P36)+100))</f>
        <v>0</v>
      </c>
      <c r="R36" s="61"/>
      <c r="S36" s="64"/>
    </row>
    <row r="37" spans="1:27" ht="24.95" customHeight="1" x14ac:dyDescent="0.15">
      <c r="A37" s="57">
        <v>15</v>
      </c>
      <c r="B37" s="59"/>
      <c r="C37" s="114"/>
      <c r="D37" s="51"/>
      <c r="E37" s="98"/>
      <c r="F37" s="41" t="s">
        <v>9</v>
      </c>
      <c r="G37" s="23"/>
      <c r="H37" s="41" t="s">
        <v>9</v>
      </c>
      <c r="I37" s="23"/>
      <c r="J37" s="41" t="s">
        <v>9</v>
      </c>
      <c r="K37" s="23"/>
      <c r="L37" s="41" t="s">
        <v>9</v>
      </c>
      <c r="M37" s="23"/>
      <c r="N37" s="41" t="s">
        <v>9</v>
      </c>
      <c r="O37" s="23"/>
      <c r="P37" s="15">
        <f t="shared" si="0"/>
        <v>0</v>
      </c>
      <c r="Q37" s="16">
        <f>100*P37</f>
        <v>0</v>
      </c>
      <c r="R37" s="69">
        <f>(P37+P38)*100</f>
        <v>0</v>
      </c>
      <c r="S37" s="63">
        <f t="shared" ref="S37" si="17">Q37+Q38+R37</f>
        <v>0</v>
      </c>
    </row>
    <row r="38" spans="1:27" ht="24.95" customHeight="1" thickBot="1" x14ac:dyDescent="0.2">
      <c r="A38" s="58"/>
      <c r="B38" s="60"/>
      <c r="C38" s="115"/>
      <c r="D38" s="52"/>
      <c r="E38" s="99"/>
      <c r="F38" s="125" t="s">
        <v>10</v>
      </c>
      <c r="G38" s="24"/>
      <c r="H38" s="125" t="s">
        <v>10</v>
      </c>
      <c r="I38" s="24"/>
      <c r="J38" s="125" t="s">
        <v>10</v>
      </c>
      <c r="K38" s="24"/>
      <c r="L38" s="125" t="s">
        <v>10</v>
      </c>
      <c r="M38" s="24"/>
      <c r="N38" s="125" t="s">
        <v>10</v>
      </c>
      <c r="O38" s="24"/>
      <c r="P38" s="13">
        <f t="shared" si="0"/>
        <v>0</v>
      </c>
      <c r="Q38" s="14">
        <f>IF(P38=0,0,IF(B37="a",(200*P38)+100,(300*P38)+100))</f>
        <v>0</v>
      </c>
      <c r="R38" s="62"/>
      <c r="S38" s="64"/>
    </row>
    <row r="39" spans="1:27" ht="24.95" customHeight="1" x14ac:dyDescent="0.15">
      <c r="A39" s="57">
        <v>16</v>
      </c>
      <c r="B39" s="59"/>
      <c r="C39" s="114"/>
      <c r="D39" s="51"/>
      <c r="E39" s="98"/>
      <c r="F39" s="41" t="s">
        <v>9</v>
      </c>
      <c r="G39" s="23"/>
      <c r="H39" s="41" t="s">
        <v>9</v>
      </c>
      <c r="I39" s="23"/>
      <c r="J39" s="41" t="s">
        <v>9</v>
      </c>
      <c r="K39" s="23"/>
      <c r="L39" s="41" t="s">
        <v>9</v>
      </c>
      <c r="M39" s="23"/>
      <c r="N39" s="41" t="s">
        <v>9</v>
      </c>
      <c r="O39" s="23"/>
      <c r="P39" s="15">
        <f t="shared" si="0"/>
        <v>0</v>
      </c>
      <c r="Q39" s="16">
        <f>100*P39</f>
        <v>0</v>
      </c>
      <c r="R39" s="61">
        <f>(P39+P40)*100</f>
        <v>0</v>
      </c>
      <c r="S39" s="63">
        <f t="shared" ref="S39" si="18">Q39+Q40+R39</f>
        <v>0</v>
      </c>
    </row>
    <row r="40" spans="1:27" ht="24.95" customHeight="1" thickBot="1" x14ac:dyDescent="0.2">
      <c r="A40" s="58"/>
      <c r="B40" s="60"/>
      <c r="C40" s="115"/>
      <c r="D40" s="52"/>
      <c r="E40" s="99"/>
      <c r="F40" s="125" t="s">
        <v>10</v>
      </c>
      <c r="G40" s="24"/>
      <c r="H40" s="125" t="s">
        <v>10</v>
      </c>
      <c r="I40" s="24"/>
      <c r="J40" s="125" t="s">
        <v>10</v>
      </c>
      <c r="K40" s="24"/>
      <c r="L40" s="125" t="s">
        <v>10</v>
      </c>
      <c r="M40" s="24"/>
      <c r="N40" s="125" t="s">
        <v>10</v>
      </c>
      <c r="O40" s="24"/>
      <c r="P40" s="13">
        <f t="shared" si="0"/>
        <v>0</v>
      </c>
      <c r="Q40" s="14">
        <f>IF(P40=0,0,IF(B39="a",(200*P40)+100,(300*P40)+100))</f>
        <v>0</v>
      </c>
      <c r="R40" s="62"/>
      <c r="S40" s="64"/>
    </row>
    <row r="41" spans="1:27" ht="24.95" customHeight="1" x14ac:dyDescent="0.15">
      <c r="A41" s="57">
        <v>17</v>
      </c>
      <c r="B41" s="59"/>
      <c r="C41" s="114"/>
      <c r="D41" s="51"/>
      <c r="E41" s="98"/>
      <c r="F41" s="41" t="s">
        <v>9</v>
      </c>
      <c r="G41" s="23"/>
      <c r="H41" s="41" t="s">
        <v>9</v>
      </c>
      <c r="I41" s="23"/>
      <c r="J41" s="41" t="s">
        <v>9</v>
      </c>
      <c r="K41" s="23"/>
      <c r="L41" s="41" t="s">
        <v>9</v>
      </c>
      <c r="M41" s="23"/>
      <c r="N41" s="41" t="s">
        <v>9</v>
      </c>
      <c r="O41" s="23"/>
      <c r="P41" s="15">
        <f t="shared" si="0"/>
        <v>0</v>
      </c>
      <c r="Q41" s="16">
        <f>100*P41</f>
        <v>0</v>
      </c>
      <c r="R41" s="61">
        <f>(P41+P42)*100</f>
        <v>0</v>
      </c>
      <c r="S41" s="63">
        <f t="shared" ref="S41" si="19">Q41+Q42+R41</f>
        <v>0</v>
      </c>
    </row>
    <row r="42" spans="1:27" ht="24.95" customHeight="1" thickBot="1" x14ac:dyDescent="0.2">
      <c r="A42" s="58"/>
      <c r="B42" s="60"/>
      <c r="C42" s="115"/>
      <c r="D42" s="52"/>
      <c r="E42" s="99"/>
      <c r="F42" s="125" t="s">
        <v>10</v>
      </c>
      <c r="G42" s="24"/>
      <c r="H42" s="125" t="s">
        <v>10</v>
      </c>
      <c r="I42" s="24"/>
      <c r="J42" s="125" t="s">
        <v>10</v>
      </c>
      <c r="K42" s="24"/>
      <c r="L42" s="125" t="s">
        <v>10</v>
      </c>
      <c r="M42" s="24"/>
      <c r="N42" s="125" t="s">
        <v>10</v>
      </c>
      <c r="O42" s="24"/>
      <c r="P42" s="13">
        <f t="shared" si="0"/>
        <v>0</v>
      </c>
      <c r="Q42" s="14">
        <f>IF(P42=0,0,IF(B41="a",(200*P42)+100,(300*P42)+100))</f>
        <v>0</v>
      </c>
      <c r="R42" s="62"/>
      <c r="S42" s="64"/>
    </row>
    <row r="43" spans="1:27" ht="24.95" customHeight="1" x14ac:dyDescent="0.15">
      <c r="A43" s="57">
        <v>18</v>
      </c>
      <c r="B43" s="59"/>
      <c r="C43" s="114"/>
      <c r="D43" s="51"/>
      <c r="E43" s="98"/>
      <c r="F43" s="41" t="s">
        <v>9</v>
      </c>
      <c r="G43" s="23"/>
      <c r="H43" s="41" t="s">
        <v>9</v>
      </c>
      <c r="I43" s="23"/>
      <c r="J43" s="41" t="s">
        <v>9</v>
      </c>
      <c r="K43" s="23"/>
      <c r="L43" s="41" t="s">
        <v>9</v>
      </c>
      <c r="M43" s="23"/>
      <c r="N43" s="41" t="s">
        <v>9</v>
      </c>
      <c r="O43" s="23"/>
      <c r="P43" s="15">
        <f t="shared" si="0"/>
        <v>0</v>
      </c>
      <c r="Q43" s="16">
        <f>100*P43</f>
        <v>0</v>
      </c>
      <c r="R43" s="61">
        <f>(P43+P44)*100</f>
        <v>0</v>
      </c>
      <c r="S43" s="63">
        <f t="shared" ref="S43" si="20">Q43+Q44+R43</f>
        <v>0</v>
      </c>
    </row>
    <row r="44" spans="1:27" ht="24.95" customHeight="1" thickBot="1" x14ac:dyDescent="0.2">
      <c r="A44" s="58"/>
      <c r="B44" s="60"/>
      <c r="C44" s="115"/>
      <c r="D44" s="52"/>
      <c r="E44" s="99"/>
      <c r="F44" s="125" t="s">
        <v>10</v>
      </c>
      <c r="G44" s="24"/>
      <c r="H44" s="125" t="s">
        <v>10</v>
      </c>
      <c r="I44" s="24"/>
      <c r="J44" s="125" t="s">
        <v>10</v>
      </c>
      <c r="K44" s="24"/>
      <c r="L44" s="125" t="s">
        <v>10</v>
      </c>
      <c r="M44" s="24"/>
      <c r="N44" s="125" t="s">
        <v>10</v>
      </c>
      <c r="O44" s="24"/>
      <c r="P44" s="13">
        <f t="shared" si="0"/>
        <v>0</v>
      </c>
      <c r="Q44" s="14">
        <f>IF(P44=0,0,IF(B43="a",(200*P44)+100,(300*P44)+100))</f>
        <v>0</v>
      </c>
      <c r="R44" s="62"/>
      <c r="S44" s="64"/>
    </row>
    <row r="45" spans="1:27" ht="24.95" customHeight="1" x14ac:dyDescent="0.15">
      <c r="A45" s="57">
        <v>19</v>
      </c>
      <c r="B45" s="74"/>
      <c r="C45" s="114"/>
      <c r="D45" s="51"/>
      <c r="E45" s="98"/>
      <c r="F45" s="41" t="s">
        <v>9</v>
      </c>
      <c r="G45" s="23"/>
      <c r="H45" s="41" t="s">
        <v>9</v>
      </c>
      <c r="I45" s="23"/>
      <c r="J45" s="41" t="s">
        <v>9</v>
      </c>
      <c r="K45" s="23"/>
      <c r="L45" s="41" t="s">
        <v>9</v>
      </c>
      <c r="M45" s="23"/>
      <c r="N45" s="41" t="s">
        <v>9</v>
      </c>
      <c r="O45" s="23"/>
      <c r="P45" s="15">
        <f t="shared" si="0"/>
        <v>0</v>
      </c>
      <c r="Q45" s="16">
        <f>100*P45</f>
        <v>0</v>
      </c>
      <c r="R45" s="69">
        <f>(P45+P46)*100</f>
        <v>0</v>
      </c>
      <c r="S45" s="63">
        <f t="shared" ref="S45" si="21">Q45+Q46+R45</f>
        <v>0</v>
      </c>
    </row>
    <row r="46" spans="1:27" ht="24.95" customHeight="1" thickBot="1" x14ac:dyDescent="0.2">
      <c r="A46" s="73"/>
      <c r="B46" s="75"/>
      <c r="C46" s="115"/>
      <c r="D46" s="52"/>
      <c r="E46" s="99"/>
      <c r="F46" s="125" t="s">
        <v>10</v>
      </c>
      <c r="G46" s="24"/>
      <c r="H46" s="125" t="s">
        <v>10</v>
      </c>
      <c r="I46" s="24"/>
      <c r="J46" s="125" t="s">
        <v>10</v>
      </c>
      <c r="K46" s="24"/>
      <c r="L46" s="125" t="s">
        <v>10</v>
      </c>
      <c r="M46" s="24"/>
      <c r="N46" s="125" t="s">
        <v>10</v>
      </c>
      <c r="O46" s="24"/>
      <c r="P46" s="13">
        <f t="shared" si="0"/>
        <v>0</v>
      </c>
      <c r="Q46" s="14">
        <f>IF(P46=0,0,IF(B45="a",(200*P46)+100,(300*P46)+100))</f>
        <v>0</v>
      </c>
      <c r="R46" s="62"/>
      <c r="S46" s="76"/>
      <c r="AA46" s="9"/>
    </row>
    <row r="47" spans="1:27" ht="23.1" customHeight="1" thickBot="1" x14ac:dyDescent="0.2">
      <c r="A47" s="9"/>
      <c r="B47" s="9"/>
      <c r="C47" s="113"/>
      <c r="D47" s="9"/>
      <c r="E47" s="9"/>
      <c r="F47" s="9"/>
      <c r="G47" s="1"/>
      <c r="H47" s="9"/>
      <c r="I47" s="1"/>
      <c r="J47" s="9"/>
      <c r="K47" s="1"/>
      <c r="L47" s="9"/>
      <c r="M47" s="1"/>
      <c r="N47" s="9"/>
      <c r="O47" s="1"/>
      <c r="P47" s="9"/>
      <c r="Q47" s="9"/>
      <c r="R47" s="17">
        <f>SUM(R9:R46)</f>
        <v>0</v>
      </c>
      <c r="S47" s="18">
        <f>SUM(S9:S46)</f>
        <v>0</v>
      </c>
    </row>
    <row r="48" spans="1:27" ht="23.1" customHeight="1" thickBot="1" x14ac:dyDescent="0.2">
      <c r="A48" s="9"/>
      <c r="B48" s="9"/>
      <c r="C48" s="113"/>
      <c r="D48" s="9"/>
      <c r="E48" s="9"/>
      <c r="F48" s="70" t="s">
        <v>22</v>
      </c>
      <c r="G48" s="71"/>
      <c r="H48" s="71"/>
      <c r="I48" s="71"/>
      <c r="J48" s="71"/>
      <c r="K48" s="71"/>
      <c r="L48" s="71"/>
      <c r="M48" s="71"/>
      <c r="N48" s="72"/>
      <c r="O48" s="22"/>
      <c r="P48" s="9"/>
      <c r="Q48" s="9"/>
      <c r="R48" s="9"/>
      <c r="S48" s="19"/>
    </row>
    <row r="49" spans="1:19" ht="23.1" customHeight="1" thickBot="1" x14ac:dyDescent="0.2">
      <c r="A49" s="9"/>
      <c r="B49" s="9"/>
      <c r="C49" s="113"/>
      <c r="D49" s="9"/>
      <c r="E49" s="9"/>
      <c r="F49" s="9" t="s">
        <v>15</v>
      </c>
      <c r="G49" s="1"/>
      <c r="H49" s="9"/>
      <c r="I49" s="1"/>
      <c r="J49" s="9"/>
      <c r="K49" s="1"/>
      <c r="L49" s="9"/>
      <c r="M49" s="1"/>
      <c r="N49" s="9"/>
      <c r="O49" s="1"/>
      <c r="P49" s="9"/>
      <c r="Q49" s="9"/>
      <c r="R49" s="20" t="s">
        <v>13</v>
      </c>
      <c r="S49" s="21">
        <f>IF(O48="○",S47,S47-R47)</f>
        <v>0</v>
      </c>
    </row>
    <row r="50" spans="1:19" ht="18" customHeight="1" thickBot="1" x14ac:dyDescent="0.2">
      <c r="A50" s="9"/>
      <c r="B50" s="9"/>
      <c r="C50" s="113"/>
      <c r="D50" s="9"/>
      <c r="E50" s="9"/>
      <c r="F50" s="9"/>
      <c r="G50" s="1"/>
      <c r="H50" s="9"/>
      <c r="I50" s="1"/>
      <c r="J50" s="9"/>
      <c r="K50" s="1"/>
      <c r="L50" s="9"/>
      <c r="M50" s="1"/>
      <c r="N50" s="9"/>
      <c r="O50" s="1"/>
      <c r="P50" s="9"/>
      <c r="Q50" s="9"/>
      <c r="R50" s="9"/>
      <c r="S50" s="9"/>
    </row>
    <row r="51" spans="1:19" ht="23.25" customHeight="1" x14ac:dyDescent="0.15">
      <c r="A51" s="9" t="s">
        <v>17</v>
      </c>
      <c r="B51" s="1"/>
      <c r="C51" s="116"/>
      <c r="D51" s="1"/>
      <c r="E51" s="1"/>
      <c r="F51" s="9"/>
      <c r="G51" s="1"/>
      <c r="H51" s="9"/>
      <c r="I51" s="1"/>
      <c r="J51" s="9"/>
      <c r="K51" s="1"/>
      <c r="L51" s="9"/>
      <c r="M51" s="9"/>
      <c r="N51" s="9"/>
      <c r="O51" s="1"/>
      <c r="P51" s="57" t="s">
        <v>0</v>
      </c>
      <c r="Q51" s="27" t="s">
        <v>7</v>
      </c>
      <c r="R51" s="28" t="s">
        <v>1</v>
      </c>
    </row>
    <row r="52" spans="1:19" ht="23.25" customHeight="1" x14ac:dyDescent="0.15">
      <c r="A52" s="9" t="s">
        <v>19</v>
      </c>
      <c r="B52" s="1"/>
      <c r="C52" s="116"/>
      <c r="D52" s="1"/>
      <c r="E52" s="1"/>
      <c r="F52" s="9"/>
      <c r="G52" s="1"/>
      <c r="H52" s="9"/>
      <c r="I52" s="1"/>
      <c r="J52" s="9"/>
      <c r="K52" s="1"/>
      <c r="L52" s="9"/>
      <c r="M52" s="9"/>
      <c r="N52" s="9"/>
      <c r="O52" s="1"/>
      <c r="P52" s="94"/>
      <c r="Q52" s="26" t="s">
        <v>8</v>
      </c>
      <c r="R52" s="29" t="s">
        <v>2</v>
      </c>
    </row>
    <row r="53" spans="1:19" ht="23.25" customHeight="1" x14ac:dyDescent="0.15">
      <c r="A53" s="9" t="s">
        <v>18</v>
      </c>
      <c r="B53" s="1"/>
      <c r="C53" s="116"/>
      <c r="D53" s="1"/>
      <c r="E53" s="1"/>
      <c r="F53" s="9"/>
      <c r="G53" s="1"/>
      <c r="H53" s="9"/>
      <c r="I53" s="1"/>
      <c r="J53" s="9"/>
      <c r="K53" s="1"/>
      <c r="L53" s="9"/>
      <c r="M53" s="9"/>
      <c r="N53" s="9"/>
      <c r="O53" s="1"/>
      <c r="P53" s="95" t="s">
        <v>31</v>
      </c>
      <c r="Q53" s="26" t="s">
        <v>3</v>
      </c>
      <c r="R53" s="29" t="s">
        <v>4</v>
      </c>
    </row>
    <row r="54" spans="1:19" ht="23.25" customHeight="1" x14ac:dyDescent="0.15">
      <c r="P54" s="94"/>
      <c r="Q54" s="26" t="s">
        <v>8</v>
      </c>
      <c r="R54" s="29" t="s">
        <v>1</v>
      </c>
    </row>
    <row r="55" spans="1:19" ht="23.25" customHeight="1" thickBot="1" x14ac:dyDescent="0.2">
      <c r="P55" s="6" t="s">
        <v>5</v>
      </c>
      <c r="Q55" s="30"/>
      <c r="R55" s="31" t="s">
        <v>6</v>
      </c>
    </row>
    <row r="56" spans="1:19" ht="23.25" customHeight="1" x14ac:dyDescent="0.15">
      <c r="P56" s="96" t="s">
        <v>24</v>
      </c>
      <c r="Q56" s="32" t="s">
        <v>25</v>
      </c>
      <c r="R56" s="92" t="s">
        <v>26</v>
      </c>
    </row>
    <row r="57" spans="1:19" ht="23.25" customHeight="1" thickBot="1" x14ac:dyDescent="0.2">
      <c r="P57" s="97"/>
      <c r="Q57" s="33" t="s">
        <v>23</v>
      </c>
      <c r="R57" s="93"/>
    </row>
    <row r="58" spans="1:19" ht="29.25" customHeight="1" x14ac:dyDescent="0.15"/>
  </sheetData>
  <sheetProtection password="CC43" sheet="1" selectLockedCells="1"/>
  <mergeCells count="160"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B5:C6"/>
    <mergeCell ref="C9:C10"/>
    <mergeCell ref="C11:C12"/>
    <mergeCell ref="C13:C14"/>
    <mergeCell ref="C15:C16"/>
    <mergeCell ref="C17:C18"/>
    <mergeCell ref="C19:C20"/>
    <mergeCell ref="C21:C22"/>
    <mergeCell ref="C23:C24"/>
    <mergeCell ref="C7:C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F4:O4"/>
    <mergeCell ref="F6:G6"/>
    <mergeCell ref="L6:M6"/>
    <mergeCell ref="J6:K6"/>
    <mergeCell ref="H6:I6"/>
    <mergeCell ref="N6:O6"/>
    <mergeCell ref="A29:A30"/>
    <mergeCell ref="B29:B30"/>
    <mergeCell ref="R29:R30"/>
    <mergeCell ref="R25:R26"/>
    <mergeCell ref="R23:R24"/>
    <mergeCell ref="B13:B14"/>
    <mergeCell ref="R13:R14"/>
    <mergeCell ref="A23:A24"/>
    <mergeCell ref="B23:B2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S23:S24"/>
    <mergeCell ref="R56:R57"/>
    <mergeCell ref="P51:P52"/>
    <mergeCell ref="P53:P54"/>
    <mergeCell ref="P56:P57"/>
    <mergeCell ref="A33:A34"/>
    <mergeCell ref="B33:B34"/>
    <mergeCell ref="R33:R34"/>
    <mergeCell ref="S33:S34"/>
    <mergeCell ref="S29:S30"/>
    <mergeCell ref="A31:A32"/>
    <mergeCell ref="B31:B32"/>
    <mergeCell ref="R31:R32"/>
    <mergeCell ref="S31:S32"/>
    <mergeCell ref="S25:S26"/>
    <mergeCell ref="R35:R36"/>
    <mergeCell ref="S35:S36"/>
    <mergeCell ref="A37:A38"/>
    <mergeCell ref="B37:B38"/>
    <mergeCell ref="R37:R38"/>
    <mergeCell ref="S37:S38"/>
    <mergeCell ref="E23:E24"/>
    <mergeCell ref="E25:E26"/>
    <mergeCell ref="E27:E28"/>
    <mergeCell ref="A19:A20"/>
    <mergeCell ref="B19:B20"/>
    <mergeCell ref="A21:A22"/>
    <mergeCell ref="B21:B22"/>
    <mergeCell ref="R19:R20"/>
    <mergeCell ref="S11:S12"/>
    <mergeCell ref="S19:S20"/>
    <mergeCell ref="R21:R22"/>
    <mergeCell ref="S21:S22"/>
    <mergeCell ref="A13:A14"/>
    <mergeCell ref="F5:O5"/>
    <mergeCell ref="P5:S5"/>
    <mergeCell ref="A1:S1"/>
    <mergeCell ref="A5:A6"/>
    <mergeCell ref="A15:A16"/>
    <mergeCell ref="B15:B16"/>
    <mergeCell ref="A17:A18"/>
    <mergeCell ref="B17:B18"/>
    <mergeCell ref="S7:S8"/>
    <mergeCell ref="A9:A10"/>
    <mergeCell ref="B9:B10"/>
    <mergeCell ref="R9:R10"/>
    <mergeCell ref="S9:S10"/>
    <mergeCell ref="A7:A8"/>
    <mergeCell ref="B7:B8"/>
    <mergeCell ref="R7:R8"/>
    <mergeCell ref="R15:R16"/>
    <mergeCell ref="S15:S16"/>
    <mergeCell ref="R17:R18"/>
    <mergeCell ref="S17:S18"/>
    <mergeCell ref="A11:A12"/>
    <mergeCell ref="B11:B12"/>
    <mergeCell ref="R11:R12"/>
    <mergeCell ref="F48:N48"/>
    <mergeCell ref="A43:A44"/>
    <mergeCell ref="B43:B44"/>
    <mergeCell ref="R43:R44"/>
    <mergeCell ref="S43:S44"/>
    <mergeCell ref="A45:A46"/>
    <mergeCell ref="B45:B46"/>
    <mergeCell ref="R45:R46"/>
    <mergeCell ref="S45:S46"/>
    <mergeCell ref="D43:D44"/>
    <mergeCell ref="D45:D46"/>
    <mergeCell ref="C43:C44"/>
    <mergeCell ref="C45:C46"/>
    <mergeCell ref="T3:V3"/>
    <mergeCell ref="A39:A40"/>
    <mergeCell ref="B39:B40"/>
    <mergeCell ref="R39:R40"/>
    <mergeCell ref="S39:S40"/>
    <mergeCell ref="A41:A42"/>
    <mergeCell ref="B41:B42"/>
    <mergeCell ref="R41:R42"/>
    <mergeCell ref="S41:S42"/>
    <mergeCell ref="A35:A36"/>
    <mergeCell ref="B35:B36"/>
    <mergeCell ref="D5:D6"/>
    <mergeCell ref="T5:W5"/>
    <mergeCell ref="A27:A28"/>
    <mergeCell ref="B27:B28"/>
    <mergeCell ref="R27:R28"/>
    <mergeCell ref="S27:S28"/>
    <mergeCell ref="A25:A26"/>
    <mergeCell ref="B25:B26"/>
    <mergeCell ref="S13:S1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</mergeCells>
  <phoneticPr fontId="1"/>
  <dataValidations count="4">
    <dataValidation type="list" allowBlank="1" showInputMessage="1" showErrorMessage="1" sqref="V6:V7 K7:K46 G7:G46 I7:I46 O48 M7:M46 V4 O7:O46">
      <formula1>$V$6:$V$7</formula1>
    </dataValidation>
    <dataValidation type="list" allowBlank="1" showInputMessage="1" showErrorMessage="1" sqref="B7:B46">
      <formula1>$T$6:$T$8</formula1>
    </dataValidation>
    <dataValidation type="list" allowBlank="1" showInputMessage="1" showErrorMessage="1" sqref="E7:E46">
      <formula1>$W$6:$W$7</formula1>
    </dataValidation>
    <dataValidation type="list" allowBlank="1" showInputMessage="1" showErrorMessage="1" sqref="C9:C46">
      <formula1>$U$6:$U$8</formula1>
    </dataValidation>
  </dataValidations>
  <pageMargins left="0.74803149606299213" right="0.39370078740157483" top="0.74803149606299213" bottom="0.39370078740157483" header="0.31496062992125984" footer="0.31496062992125984"/>
  <pageSetup paperSize="9" scale="59" orientation="portrait" r:id="rId1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利用者一覧・利用料内訳</vt:lpstr>
      <vt:lpstr>利用者一覧・利用料内訳!Print_Area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2019-05-16T07:06:41Z</dcterms:modified>
</cp:coreProperties>
</file>