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gpc-filesv02.addm.nagasaki-u.ac.jp\profile_data$\Redirect\aa38018944\Desktop\"/>
    </mc:Choice>
  </mc:AlternateContent>
  <bookViews>
    <workbookView xWindow="0" yWindow="0" windowWidth="28800" windowHeight="1227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7" i="1" l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6" i="1"/>
  <c r="M5" i="1"/>
  <c r="L8" i="1"/>
  <c r="C7" i="1"/>
  <c r="L6" i="1"/>
  <c r="L7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5" i="1"/>
  <c r="C5" i="1"/>
  <c r="C9" i="1"/>
  <c r="C11" i="1"/>
  <c r="C13" i="1"/>
  <c r="C15" i="1"/>
  <c r="C17" i="1"/>
  <c r="C19" i="1"/>
  <c r="C21" i="1"/>
  <c r="C23" i="1"/>
  <c r="C25" i="1"/>
  <c r="C27" i="1"/>
  <c r="C29" i="1"/>
  <c r="C31" i="1"/>
  <c r="C33" i="1"/>
  <c r="C35" i="1"/>
  <c r="C37" i="1"/>
  <c r="C39" i="1"/>
  <c r="C41" i="1"/>
  <c r="C43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N43" i="1" l="1"/>
  <c r="N39" i="1"/>
  <c r="N35" i="1"/>
  <c r="N31" i="1"/>
  <c r="N27" i="1"/>
  <c r="N23" i="1"/>
  <c r="N19" i="1"/>
  <c r="N15" i="1"/>
  <c r="N11" i="1"/>
  <c r="N41" i="1"/>
  <c r="N37" i="1"/>
  <c r="N33" i="1"/>
  <c r="N29" i="1"/>
  <c r="N25" i="1"/>
  <c r="N21" i="1"/>
  <c r="N17" i="1"/>
  <c r="N13" i="1"/>
  <c r="N9" i="1"/>
  <c r="N7" i="1"/>
  <c r="N5" i="1"/>
  <c r="N46" i="1" l="1"/>
</calcChain>
</file>

<file path=xl/sharedStrings.xml><?xml version="1.0" encoding="utf-8"?>
<sst xmlns="http://schemas.openxmlformats.org/spreadsheetml/2006/main" count="74" uniqueCount="30">
  <si>
    <t>利用者区分</t>
    <rPh sb="0" eb="3">
      <t>リヨウシャ</t>
    </rPh>
    <rPh sb="3" eb="5">
      <t>クブン</t>
    </rPh>
    <phoneticPr fontId="1"/>
  </si>
  <si>
    <t>氏名</t>
    <rPh sb="0" eb="2">
      <t>シメイ</t>
    </rPh>
    <phoneticPr fontId="1"/>
  </si>
  <si>
    <t>月　日（　）</t>
    <rPh sb="0" eb="1">
      <t>ガツ</t>
    </rPh>
    <rPh sb="2" eb="3">
      <t>ヒ</t>
    </rPh>
    <phoneticPr fontId="1"/>
  </si>
  <si>
    <t>小計</t>
    <rPh sb="0" eb="2">
      <t>ショウケイ</t>
    </rPh>
    <phoneticPr fontId="1"/>
  </si>
  <si>
    <t>冷暖房費</t>
    <rPh sb="0" eb="3">
      <t>レイダンボウ</t>
    </rPh>
    <rPh sb="3" eb="4">
      <t>ヒ</t>
    </rPh>
    <phoneticPr fontId="1"/>
  </si>
  <si>
    <t>宿泊</t>
    <rPh sb="0" eb="2">
      <t>シュクハク</t>
    </rPh>
    <phoneticPr fontId="1"/>
  </si>
  <si>
    <t>日帰り</t>
    <rPh sb="0" eb="2">
      <t>ヒガエ</t>
    </rPh>
    <phoneticPr fontId="1"/>
  </si>
  <si>
    <t>スケジュール（日帰り・宿泊のいずれかに○）</t>
    <rPh sb="7" eb="9">
      <t>ヒガエ</t>
    </rPh>
    <rPh sb="11" eb="13">
      <t>シュクハク</t>
    </rPh>
    <phoneticPr fontId="1"/>
  </si>
  <si>
    <t>利用料</t>
    <rPh sb="0" eb="3">
      <t>リヨウリョウ</t>
    </rPh>
    <phoneticPr fontId="1"/>
  </si>
  <si>
    <t>日数計</t>
    <rPh sb="0" eb="2">
      <t>ニッスウ</t>
    </rPh>
    <rPh sb="2" eb="3">
      <t>ケイ</t>
    </rPh>
    <phoneticPr fontId="1"/>
  </si>
  <si>
    <t>冷暖房利用</t>
    <rPh sb="0" eb="3">
      <t>レイダンボウ</t>
    </rPh>
    <rPh sb="3" eb="5">
      <t>リヨウ</t>
    </rPh>
    <phoneticPr fontId="1"/>
  </si>
  <si>
    <t>＜利用料金＞</t>
    <rPh sb="1" eb="4">
      <t>リヨウリョウ</t>
    </rPh>
    <rPh sb="4" eb="5">
      <t>キン</t>
    </rPh>
    <phoneticPr fontId="2"/>
  </si>
  <si>
    <t>利用者</t>
    <rPh sb="0" eb="3">
      <t>リヨウシャ</t>
    </rPh>
    <phoneticPr fontId="2"/>
  </si>
  <si>
    <t>利用区分</t>
    <rPh sb="0" eb="2">
      <t>リヨウ</t>
    </rPh>
    <rPh sb="2" eb="4">
      <t>クブン</t>
    </rPh>
    <phoneticPr fontId="2"/>
  </si>
  <si>
    <t>利用料</t>
    <rPh sb="0" eb="3">
      <t>リヨウリョウ</t>
    </rPh>
    <phoneticPr fontId="2"/>
  </si>
  <si>
    <t>冷暖房費</t>
    <rPh sb="0" eb="3">
      <t>レイダンボウ</t>
    </rPh>
    <rPh sb="3" eb="4">
      <t>ヒ</t>
    </rPh>
    <phoneticPr fontId="2"/>
  </si>
  <si>
    <t>学生</t>
    <rPh sb="0" eb="2">
      <t>ガクセイ</t>
    </rPh>
    <phoneticPr fontId="2"/>
  </si>
  <si>
    <t>日帰り</t>
    <rPh sb="0" eb="2">
      <t>ヒガエ</t>
    </rPh>
    <phoneticPr fontId="2"/>
  </si>
  <si>
    <t>宿泊</t>
    <rPh sb="0" eb="2">
      <t>シュクハク</t>
    </rPh>
    <phoneticPr fontId="2"/>
  </si>
  <si>
    <t>教職員・
その他</t>
    <rPh sb="0" eb="3">
      <t>キョウショクイン</t>
    </rPh>
    <rPh sb="7" eb="8">
      <t>タ</t>
    </rPh>
    <phoneticPr fontId="2"/>
  </si>
  <si>
    <t>支払総額</t>
    <rPh sb="0" eb="2">
      <t>シハライ</t>
    </rPh>
    <rPh sb="2" eb="4">
      <t>ソウガク</t>
    </rPh>
    <phoneticPr fontId="1"/>
  </si>
  <si>
    <t>臨海研修所　日別利用者一覧･利用料等算出内訳</t>
  </si>
  <si>
    <t>学生</t>
    <rPh sb="0" eb="2">
      <t>ガクセイ</t>
    </rPh>
    <phoneticPr fontId="1"/>
  </si>
  <si>
    <t>＜利用者区分＞</t>
    <rPh sb="1" eb="4">
      <t>リヨウシャ</t>
    </rPh>
    <rPh sb="4" eb="6">
      <t>クブン</t>
    </rPh>
    <phoneticPr fontId="1"/>
  </si>
  <si>
    <t>a</t>
    <phoneticPr fontId="1"/>
  </si>
  <si>
    <t>b</t>
    <phoneticPr fontId="1"/>
  </si>
  <si>
    <t>教職員・その他</t>
    <rPh sb="0" eb="3">
      <t>キョウショクイン</t>
    </rPh>
    <rPh sb="6" eb="7">
      <t>タ</t>
    </rPh>
    <phoneticPr fontId="1"/>
  </si>
  <si>
    <t>　　　　※7～9月（冷房）・12～3月（暖房）のとき⇒「有」を選択</t>
    <rPh sb="8" eb="9">
      <t>ガツ</t>
    </rPh>
    <rPh sb="10" eb="12">
      <t>レイボウ</t>
    </rPh>
    <rPh sb="18" eb="19">
      <t>ガツ</t>
    </rPh>
    <rPh sb="20" eb="22">
      <t>ダンボウ</t>
    </rPh>
    <rPh sb="28" eb="29">
      <t>アリ</t>
    </rPh>
    <rPh sb="31" eb="33">
      <t>センタク</t>
    </rPh>
    <phoneticPr fontId="1"/>
  </si>
  <si>
    <t>No.</t>
    <phoneticPr fontId="1"/>
  </si>
  <si>
    <t>学生番号</t>
    <rPh sb="0" eb="2">
      <t>ガクセイ</t>
    </rPh>
    <rPh sb="2" eb="4">
      <t>バンゴウ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</si>
</sst>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2" formatCode="_ &quot;¥&quot;* #,##0_ ;_ &quot;¥&quot;* \-#,##0_ ;_ &quot;¥&quot;* &quot;-&quot;_ ;_ @_ "/>
    <numFmt numFmtId="176" formatCode="General\ &quot;円&quot;"/>
    <numFmt numFmtId="177" formatCode="&quot;日帰り：&quot;General&quot;日&quot;"/>
    <numFmt numFmtId="178" formatCode="&quot;宿　泊：&quot;General&quot;日&quot;"/>
  </numFmts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73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vertical="top"/>
    </xf>
    <xf numFmtId="0" fontId="5" fillId="0" borderId="0" xfId="0" applyFont="1" applyFill="1" applyBorder="1" applyAlignment="1">
      <alignment vertical="center"/>
    </xf>
    <xf numFmtId="0" fontId="3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177" fontId="5" fillId="0" borderId="17" xfId="0" applyNumberFormat="1" applyFont="1" applyFill="1" applyBorder="1" applyAlignment="1" applyProtection="1">
      <alignment horizontal="left" vertical="center"/>
    </xf>
    <xf numFmtId="178" fontId="5" fillId="0" borderId="31" xfId="0" applyNumberFormat="1" applyFont="1" applyFill="1" applyBorder="1" applyAlignment="1" applyProtection="1">
      <alignment horizontal="left" vertical="center"/>
    </xf>
    <xf numFmtId="0" fontId="4" fillId="0" borderId="32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3" xfId="0" applyFont="1" applyBorder="1" applyAlignment="1">
      <alignment horizontal="center" vertical="center"/>
    </xf>
    <xf numFmtId="42" fontId="3" fillId="0" borderId="19" xfId="0" applyNumberFormat="1" applyFont="1" applyBorder="1">
      <alignment vertical="center"/>
    </xf>
    <xf numFmtId="42" fontId="3" fillId="0" borderId="21" xfId="0" applyNumberFormat="1" applyFont="1" applyBorder="1">
      <alignment vertical="center"/>
    </xf>
    <xf numFmtId="0" fontId="3" fillId="0" borderId="36" xfId="0" applyFont="1" applyBorder="1">
      <alignment vertical="center"/>
    </xf>
    <xf numFmtId="42" fontId="3" fillId="0" borderId="37" xfId="0" applyNumberFormat="1" applyFont="1" applyBorder="1">
      <alignment vertical="center"/>
    </xf>
    <xf numFmtId="0" fontId="5" fillId="0" borderId="38" xfId="0" applyFont="1" applyFill="1" applyBorder="1" applyAlignment="1">
      <alignment horizontal="center" vertical="center"/>
    </xf>
    <xf numFmtId="0" fontId="5" fillId="0" borderId="25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/>
    </xf>
    <xf numFmtId="176" fontId="5" fillId="0" borderId="17" xfId="0" applyNumberFormat="1" applyFont="1" applyFill="1" applyBorder="1" applyAlignment="1">
      <alignment horizontal="center" vertical="center"/>
    </xf>
    <xf numFmtId="176" fontId="5" fillId="0" borderId="31" xfId="0" applyNumberFormat="1" applyFont="1" applyFill="1" applyBorder="1" applyAlignment="1">
      <alignment horizontal="center" vertical="center"/>
    </xf>
    <xf numFmtId="176" fontId="5" fillId="0" borderId="18" xfId="0" applyNumberFormat="1" applyFont="1" applyFill="1" applyBorder="1" applyAlignment="1">
      <alignment horizontal="center" vertical="center"/>
    </xf>
    <xf numFmtId="176" fontId="5" fillId="0" borderId="19" xfId="0" applyNumberFormat="1" applyFont="1" applyFill="1" applyBorder="1" applyAlignment="1">
      <alignment horizontal="center" vertical="center"/>
    </xf>
    <xf numFmtId="176" fontId="5" fillId="0" borderId="21" xfId="0" applyNumberFormat="1" applyFont="1" applyFill="1" applyBorder="1" applyAlignment="1">
      <alignment horizontal="center" vertical="center"/>
    </xf>
    <xf numFmtId="176" fontId="5" fillId="0" borderId="20" xfId="0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4" fillId="2" borderId="9" xfId="0" applyFont="1" applyFill="1" applyBorder="1" applyAlignment="1" applyProtection="1">
      <alignment horizontal="center" vertical="center"/>
      <protection locked="0"/>
    </xf>
    <xf numFmtId="0" fontId="4" fillId="2" borderId="35" xfId="0" applyFont="1" applyFill="1" applyBorder="1" applyAlignment="1" applyProtection="1">
      <alignment horizontal="center" vertical="center"/>
      <protection locked="0"/>
    </xf>
    <xf numFmtId="0" fontId="3" fillId="2" borderId="30" xfId="0" applyFont="1" applyFill="1" applyBorder="1" applyAlignment="1" applyProtection="1">
      <alignment horizontal="center" vertical="center"/>
      <protection locked="0"/>
    </xf>
    <xf numFmtId="0" fontId="3" fillId="2" borderId="7" xfId="0" applyFont="1" applyFill="1" applyBorder="1" applyAlignment="1" applyProtection="1">
      <alignment horizontal="center" vertical="center"/>
      <protection locked="0"/>
    </xf>
    <xf numFmtId="0" fontId="3" fillId="2" borderId="34" xfId="0" applyFont="1" applyFill="1" applyBorder="1" applyAlignment="1" applyProtection="1">
      <alignment horizontal="center" vertical="center"/>
      <protection locked="0"/>
    </xf>
    <xf numFmtId="0" fontId="3" fillId="2" borderId="11" xfId="0" applyFont="1" applyFill="1" applyBorder="1" applyAlignment="1" applyProtection="1">
      <alignment horizontal="center" vertical="center"/>
      <protection locked="0"/>
    </xf>
    <xf numFmtId="0" fontId="3" fillId="2" borderId="6" xfId="0" applyFont="1" applyFill="1" applyBorder="1" applyAlignment="1" applyProtection="1">
      <alignment horizontal="center" vertical="center"/>
      <protection locked="0"/>
    </xf>
    <xf numFmtId="0" fontId="3" fillId="2" borderId="12" xfId="0" applyFont="1" applyFill="1" applyBorder="1" applyAlignment="1" applyProtection="1">
      <alignment horizontal="center" vertical="center"/>
      <protection locked="0"/>
    </xf>
    <xf numFmtId="0" fontId="3" fillId="2" borderId="8" xfId="0" applyFont="1" applyFill="1" applyBorder="1" applyAlignment="1" applyProtection="1">
      <alignment horizontal="center" vertical="center"/>
      <protection locked="0"/>
    </xf>
    <xf numFmtId="0" fontId="3" fillId="2" borderId="9" xfId="0" applyFont="1" applyFill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 applyProtection="1">
      <alignment horizontal="center" vertical="center"/>
      <protection locked="0"/>
    </xf>
    <xf numFmtId="0" fontId="3" fillId="2" borderId="5" xfId="0" applyFont="1" applyFill="1" applyBorder="1" applyAlignment="1" applyProtection="1">
      <alignment horizontal="center" vertical="center"/>
      <protection locked="0"/>
    </xf>
    <xf numFmtId="0" fontId="3" fillId="0" borderId="25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3" fillId="0" borderId="19" xfId="0" applyFont="1" applyBorder="1">
      <alignment vertical="center"/>
    </xf>
    <xf numFmtId="0" fontId="3" fillId="0" borderId="21" xfId="0" applyFont="1" applyBorder="1" applyAlignment="1">
      <alignment horizontal="center" vertical="center"/>
    </xf>
    <xf numFmtId="0" fontId="3" fillId="2" borderId="45" xfId="0" applyFont="1" applyFill="1" applyBorder="1" applyAlignment="1" applyProtection="1">
      <alignment horizontal="center" vertical="center"/>
      <protection locked="0"/>
    </xf>
    <xf numFmtId="0" fontId="3" fillId="2" borderId="44" xfId="0" applyFont="1" applyFill="1" applyBorder="1" applyAlignment="1" applyProtection="1">
      <alignment horizontal="center" vertical="center"/>
      <protection locked="0"/>
    </xf>
    <xf numFmtId="0" fontId="3" fillId="2" borderId="46" xfId="0" applyFont="1" applyFill="1" applyBorder="1" applyAlignment="1" applyProtection="1">
      <alignment horizontal="center" vertical="center"/>
      <protection locked="0"/>
    </xf>
    <xf numFmtId="0" fontId="3" fillId="2" borderId="47" xfId="0" applyFont="1" applyFill="1" applyBorder="1" applyAlignment="1" applyProtection="1">
      <alignment horizontal="center" vertical="center"/>
      <protection locked="0"/>
    </xf>
    <xf numFmtId="0" fontId="3" fillId="2" borderId="48" xfId="0" applyFont="1" applyFill="1" applyBorder="1" applyAlignment="1" applyProtection="1">
      <alignment horizontal="center" vertical="center"/>
      <protection locked="0"/>
    </xf>
    <xf numFmtId="0" fontId="3" fillId="2" borderId="33" xfId="0" applyFont="1" applyFill="1" applyBorder="1" applyAlignment="1" applyProtection="1">
      <alignment horizontal="center" vertical="center"/>
      <protection locked="0"/>
    </xf>
    <xf numFmtId="42" fontId="3" fillId="0" borderId="25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13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5" fillId="0" borderId="28" xfId="0" applyFont="1" applyFill="1" applyBorder="1" applyAlignment="1">
      <alignment horizontal="center" vertical="center"/>
    </xf>
    <xf numFmtId="0" fontId="5" fillId="0" borderId="39" xfId="0" applyFont="1" applyFill="1" applyBorder="1" applyAlignment="1">
      <alignment horizontal="center" vertical="center"/>
    </xf>
    <xf numFmtId="0" fontId="5" fillId="0" borderId="40" xfId="0" applyFont="1" applyFill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2"/>
  <sheetViews>
    <sheetView tabSelected="1" zoomScale="85" zoomScaleNormal="85" workbookViewId="0">
      <selection sqref="A1:N1"/>
    </sheetView>
  </sheetViews>
  <sheetFormatPr defaultRowHeight="20.100000000000001" customHeight="1" x14ac:dyDescent="0.4"/>
  <cols>
    <col min="1" max="1" width="3.5" style="1" bestFit="1" customWidth="1"/>
    <col min="2" max="2" width="3.625" style="1" customWidth="1"/>
    <col min="3" max="3" width="10.5" style="1" customWidth="1"/>
    <col min="4" max="4" width="13.125" style="1" customWidth="1"/>
    <col min="5" max="5" width="6.125" style="1" bestFit="1" customWidth="1"/>
    <col min="6" max="10" width="10.625" style="1" customWidth="1"/>
    <col min="11" max="11" width="11.625" style="1" bestFit="1" customWidth="1"/>
    <col min="12" max="12" width="9" style="1"/>
    <col min="13" max="14" width="9.125" style="1" bestFit="1" customWidth="1"/>
    <col min="15" max="16384" width="9" style="1"/>
  </cols>
  <sheetData>
    <row r="1" spans="1:14" ht="24" customHeight="1" thickBot="1" x14ac:dyDescent="0.45">
      <c r="A1" s="55" t="s">
        <v>21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</row>
    <row r="2" spans="1:14" ht="20.100000000000001" customHeight="1" thickBot="1" x14ac:dyDescent="0.45">
      <c r="L2" s="10" t="s">
        <v>10</v>
      </c>
      <c r="M2" s="40"/>
    </row>
    <row r="3" spans="1:14" ht="20.100000000000001" customHeight="1" x14ac:dyDescent="0.4">
      <c r="A3" s="68" t="s">
        <v>28</v>
      </c>
      <c r="B3" s="68" t="s">
        <v>0</v>
      </c>
      <c r="C3" s="69"/>
      <c r="D3" s="41" t="s">
        <v>1</v>
      </c>
      <c r="E3" s="43"/>
      <c r="F3" s="62" t="s">
        <v>7</v>
      </c>
      <c r="G3" s="63"/>
      <c r="H3" s="63"/>
      <c r="I3" s="63"/>
      <c r="J3" s="64"/>
      <c r="K3" s="2" t="s">
        <v>27</v>
      </c>
    </row>
    <row r="4" spans="1:14" ht="20.100000000000001" customHeight="1" thickBot="1" x14ac:dyDescent="0.45">
      <c r="A4" s="72"/>
      <c r="B4" s="70"/>
      <c r="C4" s="71"/>
      <c r="D4" s="42" t="s">
        <v>29</v>
      </c>
      <c r="E4" s="44"/>
      <c r="F4" s="29" t="s">
        <v>2</v>
      </c>
      <c r="G4" s="29" t="s">
        <v>2</v>
      </c>
      <c r="H4" s="29" t="s">
        <v>2</v>
      </c>
      <c r="I4" s="29" t="s">
        <v>2</v>
      </c>
      <c r="J4" s="30" t="s">
        <v>2</v>
      </c>
      <c r="K4" s="4" t="s">
        <v>9</v>
      </c>
      <c r="L4" s="4" t="s">
        <v>8</v>
      </c>
      <c r="M4" s="4" t="s">
        <v>4</v>
      </c>
      <c r="N4" s="6" t="s">
        <v>3</v>
      </c>
    </row>
    <row r="5" spans="1:14" ht="20.100000000000001" customHeight="1" x14ac:dyDescent="0.4">
      <c r="A5" s="61">
        <v>1</v>
      </c>
      <c r="B5" s="50"/>
      <c r="C5" s="56" t="str">
        <f t="shared" ref="C5" si="0">IF(B5="","-",IF(B5="a","学生",IF(B5="b","教職員・その他")))</f>
        <v>-</v>
      </c>
      <c r="D5" s="45"/>
      <c r="E5" s="5" t="s">
        <v>6</v>
      </c>
      <c r="F5" s="31"/>
      <c r="G5" s="32"/>
      <c r="H5" s="32"/>
      <c r="I5" s="32"/>
      <c r="J5" s="33"/>
      <c r="K5" s="7">
        <f t="shared" ref="K5:K44" si="1">COUNTIF(F5:J5,"○")</f>
        <v>0</v>
      </c>
      <c r="L5" s="12" t="str">
        <f>IF(B5="","-",IF(B5="a",COUNTIF(F5:J5,"○")*$M$49,COUNTIF(F5:J5,"○")*$M$51))</f>
        <v>-</v>
      </c>
      <c r="M5" s="12" t="str">
        <f>IF(B5="","-",IF($M$2="有",IF(B5="a",COUNTIF(F5:J5,"○")*$N$49,COUNTIF(F5:J5,"○")*$N$51),"-"))</f>
        <v>-</v>
      </c>
      <c r="N5" s="51">
        <f>SUM(L5:M6)</f>
        <v>0</v>
      </c>
    </row>
    <row r="6" spans="1:14" ht="20.100000000000001" customHeight="1" x14ac:dyDescent="0.4">
      <c r="A6" s="61"/>
      <c r="B6" s="50"/>
      <c r="C6" s="56"/>
      <c r="D6" s="46"/>
      <c r="E6" s="9" t="s">
        <v>5</v>
      </c>
      <c r="F6" s="34"/>
      <c r="G6" s="35"/>
      <c r="H6" s="35"/>
      <c r="I6" s="35"/>
      <c r="J6" s="36"/>
      <c r="K6" s="8">
        <f t="shared" si="1"/>
        <v>0</v>
      </c>
      <c r="L6" s="13" t="str">
        <f>IF(B5="","-",IF(B5="a",COUNTIF(F6:J6,"○")*$M$50,COUNTIF(F6:J6,"○")*$M$52))</f>
        <v>-</v>
      </c>
      <c r="M6" s="13" t="str">
        <f>IF(B5="","-",IF($M$2="有",IF(B5="a",COUNTIF(F6:J6,"○")*$N$50,COUNTIF(F6:J6,"○")*$N$52),"-"))</f>
        <v>-</v>
      </c>
      <c r="N6" s="52"/>
    </row>
    <row r="7" spans="1:14" ht="20.100000000000001" customHeight="1" x14ac:dyDescent="0.4">
      <c r="A7" s="61">
        <v>2</v>
      </c>
      <c r="B7" s="50"/>
      <c r="C7" s="56" t="str">
        <f t="shared" ref="C7" si="2">IF(B7="","-",IF(B7="a","学生",IF(B7="b","教職員・その他")))</f>
        <v>-</v>
      </c>
      <c r="D7" s="47"/>
      <c r="E7" s="5" t="s">
        <v>6</v>
      </c>
      <c r="F7" s="34"/>
      <c r="G7" s="35"/>
      <c r="H7" s="35"/>
      <c r="I7" s="35"/>
      <c r="J7" s="36"/>
      <c r="K7" s="7">
        <f t="shared" si="1"/>
        <v>0</v>
      </c>
      <c r="L7" s="12" t="str">
        <f t="shared" ref="L7" si="3">IF(B7="","-",IF(B7="a",COUNTIF(F7:J7,"○")*$M$49,COUNTIF(F7:J7,"○")*$M$51))</f>
        <v>-</v>
      </c>
      <c r="M7" s="12" t="str">
        <f t="shared" ref="M7" si="4">IF(B7="","-",IF($M$2="有",IF(B7="a",COUNTIF(F7:J7,"○")*$N$49,COUNTIF(F7:J7,"○")*$N$51),"-"))</f>
        <v>-</v>
      </c>
      <c r="N7" s="51">
        <f t="shared" ref="N7" si="5">SUM(L7:M8)</f>
        <v>0</v>
      </c>
    </row>
    <row r="8" spans="1:14" ht="20.100000000000001" customHeight="1" x14ac:dyDescent="0.4">
      <c r="A8" s="61"/>
      <c r="B8" s="50"/>
      <c r="C8" s="56"/>
      <c r="D8" s="46"/>
      <c r="E8" s="9" t="s">
        <v>5</v>
      </c>
      <c r="F8" s="34"/>
      <c r="G8" s="35"/>
      <c r="H8" s="35"/>
      <c r="I8" s="35"/>
      <c r="J8" s="36"/>
      <c r="K8" s="8">
        <f t="shared" si="1"/>
        <v>0</v>
      </c>
      <c r="L8" s="13" t="str">
        <f>IF(B7="","-",IF(B7="a",COUNTIF(F8:J8,"○")*$M$50,COUNTIF(F8:J8,"○")*$M$52))</f>
        <v>-</v>
      </c>
      <c r="M8" s="13" t="str">
        <f t="shared" ref="M8" si="6">IF(B7="","-",IF($M$2="有",IF(B7="a",COUNTIF(F8:J8,"○")*$N$50,COUNTIF(F8:J8,"○")*$N$52),"-"))</f>
        <v>-</v>
      </c>
      <c r="N8" s="52"/>
    </row>
    <row r="9" spans="1:14" ht="20.100000000000001" customHeight="1" x14ac:dyDescent="0.4">
      <c r="A9" s="61">
        <v>3</v>
      </c>
      <c r="B9" s="50"/>
      <c r="C9" s="56" t="str">
        <f t="shared" ref="C9" si="7">IF(B9="","-",IF(B9="a","学生",IF(B9="b","教職員・その他")))</f>
        <v>-</v>
      </c>
      <c r="D9" s="48"/>
      <c r="E9" s="5" t="s">
        <v>6</v>
      </c>
      <c r="F9" s="34"/>
      <c r="G9" s="35"/>
      <c r="H9" s="35"/>
      <c r="I9" s="35"/>
      <c r="J9" s="36"/>
      <c r="K9" s="7">
        <f t="shared" si="1"/>
        <v>0</v>
      </c>
      <c r="L9" s="12" t="str">
        <f t="shared" ref="L9" si="8">IF(B9="","-",IF(B9="a",COUNTIF(F9:J9,"○")*$M$49,COUNTIF(F9:J9,"○")*$M$51))</f>
        <v>-</v>
      </c>
      <c r="M9" s="12" t="str">
        <f t="shared" ref="M9" si="9">IF(B9="","-",IF($M$2="有",IF(B9="a",COUNTIF(F9:J9,"○")*$N$49,COUNTIF(F9:J9,"○")*$N$51),"-"))</f>
        <v>-</v>
      </c>
      <c r="N9" s="51">
        <f t="shared" ref="N9" si="10">SUM(L9:M10)</f>
        <v>0</v>
      </c>
    </row>
    <row r="10" spans="1:14" ht="20.100000000000001" customHeight="1" x14ac:dyDescent="0.4">
      <c r="A10" s="61"/>
      <c r="B10" s="50"/>
      <c r="C10" s="56"/>
      <c r="D10" s="28"/>
      <c r="E10" s="9" t="s">
        <v>5</v>
      </c>
      <c r="F10" s="34"/>
      <c r="G10" s="35"/>
      <c r="H10" s="35"/>
      <c r="I10" s="35"/>
      <c r="J10" s="36"/>
      <c r="K10" s="8">
        <f t="shared" si="1"/>
        <v>0</v>
      </c>
      <c r="L10" s="13" t="str">
        <f t="shared" ref="L10" si="11">IF(B9="","-",IF(B9="a",COUNTIF(F10:J10,"○")*$M$50,COUNTIF(F10:J10,"○")*$M$52))</f>
        <v>-</v>
      </c>
      <c r="M10" s="13" t="str">
        <f t="shared" ref="M10" si="12">IF(B9="","-",IF($M$2="有",IF(B9="a",COUNTIF(F10:J10,"○")*$N$50,COUNTIF(F10:J10,"○")*$N$52),"-"))</f>
        <v>-</v>
      </c>
      <c r="N10" s="52"/>
    </row>
    <row r="11" spans="1:14" ht="20.100000000000001" customHeight="1" x14ac:dyDescent="0.4">
      <c r="A11" s="61">
        <v>4</v>
      </c>
      <c r="B11" s="50"/>
      <c r="C11" s="56" t="str">
        <f t="shared" ref="C11" si="13">IF(B11="","-",IF(B11="a","学生",IF(B11="b","教職員・その他")))</f>
        <v>-</v>
      </c>
      <c r="D11" s="48"/>
      <c r="E11" s="5" t="s">
        <v>6</v>
      </c>
      <c r="F11" s="34"/>
      <c r="G11" s="35"/>
      <c r="H11" s="35"/>
      <c r="I11" s="35"/>
      <c r="J11" s="36"/>
      <c r="K11" s="7">
        <f t="shared" si="1"/>
        <v>0</v>
      </c>
      <c r="L11" s="12" t="str">
        <f t="shared" ref="L11" si="14">IF(B11="","-",IF(B11="a",COUNTIF(F11:J11,"○")*$M$49,COUNTIF(F11:J11,"○")*$M$51))</f>
        <v>-</v>
      </c>
      <c r="M11" s="12" t="str">
        <f t="shared" ref="M11" si="15">IF(B11="","-",IF($M$2="有",IF(B11="a",COUNTIF(F11:J11,"○")*$N$49,COUNTIF(F11:J11,"○")*$N$51),"-"))</f>
        <v>-</v>
      </c>
      <c r="N11" s="51">
        <f t="shared" ref="N11" si="16">SUM(L11:M12)</f>
        <v>0</v>
      </c>
    </row>
    <row r="12" spans="1:14" ht="20.100000000000001" customHeight="1" x14ac:dyDescent="0.4">
      <c r="A12" s="61"/>
      <c r="B12" s="50"/>
      <c r="C12" s="56"/>
      <c r="D12" s="28"/>
      <c r="E12" s="9" t="s">
        <v>5</v>
      </c>
      <c r="F12" s="34"/>
      <c r="G12" s="35"/>
      <c r="H12" s="35"/>
      <c r="I12" s="35"/>
      <c r="J12" s="36"/>
      <c r="K12" s="8">
        <f t="shared" si="1"/>
        <v>0</v>
      </c>
      <c r="L12" s="13" t="str">
        <f t="shared" ref="L12" si="17">IF(B11="","-",IF(B11="a",COUNTIF(F12:J12,"○")*$M$50,COUNTIF(F12:J12,"○")*$M$52))</f>
        <v>-</v>
      </c>
      <c r="M12" s="13" t="str">
        <f t="shared" ref="M12" si="18">IF(B11="","-",IF($M$2="有",IF(B11="a",COUNTIF(F12:J12,"○")*$N$50,COUNTIF(F12:J12,"○")*$N$52),"-"))</f>
        <v>-</v>
      </c>
      <c r="N12" s="52"/>
    </row>
    <row r="13" spans="1:14" ht="20.100000000000001" customHeight="1" x14ac:dyDescent="0.4">
      <c r="A13" s="61">
        <v>5</v>
      </c>
      <c r="B13" s="50"/>
      <c r="C13" s="56" t="str">
        <f t="shared" ref="C13" si="19">IF(B13="","-",IF(B13="a","学生",IF(B13="b","教職員・その他")))</f>
        <v>-</v>
      </c>
      <c r="D13" s="47"/>
      <c r="E13" s="5" t="s">
        <v>6</v>
      </c>
      <c r="F13" s="34"/>
      <c r="G13" s="35"/>
      <c r="H13" s="35"/>
      <c r="I13" s="35"/>
      <c r="J13" s="36"/>
      <c r="K13" s="7">
        <f t="shared" si="1"/>
        <v>0</v>
      </c>
      <c r="L13" s="12" t="str">
        <f t="shared" ref="L13" si="20">IF(B13="","-",IF(B13="a",COUNTIF(F13:J13,"○")*$M$49,COUNTIF(F13:J13,"○")*$M$51))</f>
        <v>-</v>
      </c>
      <c r="M13" s="12" t="str">
        <f t="shared" ref="M13" si="21">IF(B13="","-",IF($M$2="有",IF(B13="a",COUNTIF(F13:J13,"○")*$N$49,COUNTIF(F13:J13,"○")*$N$51),"-"))</f>
        <v>-</v>
      </c>
      <c r="N13" s="51">
        <f t="shared" ref="N13" si="22">SUM(L13:M14)</f>
        <v>0</v>
      </c>
    </row>
    <row r="14" spans="1:14" ht="20.100000000000001" customHeight="1" x14ac:dyDescent="0.4">
      <c r="A14" s="61"/>
      <c r="B14" s="50"/>
      <c r="C14" s="56"/>
      <c r="D14" s="46"/>
      <c r="E14" s="9" t="s">
        <v>5</v>
      </c>
      <c r="F14" s="34"/>
      <c r="G14" s="35"/>
      <c r="H14" s="35"/>
      <c r="I14" s="35"/>
      <c r="J14" s="36"/>
      <c r="K14" s="8">
        <f t="shared" si="1"/>
        <v>0</v>
      </c>
      <c r="L14" s="13" t="str">
        <f t="shared" ref="L14" si="23">IF(B13="","-",IF(B13="a",COUNTIF(F14:J14,"○")*$M$50,COUNTIF(F14:J14,"○")*$M$52))</f>
        <v>-</v>
      </c>
      <c r="M14" s="13" t="str">
        <f t="shared" ref="M14" si="24">IF(B13="","-",IF($M$2="有",IF(B13="a",COUNTIF(F14:J14,"○")*$N$50,COUNTIF(F14:J14,"○")*$N$52),"-"))</f>
        <v>-</v>
      </c>
      <c r="N14" s="52"/>
    </row>
    <row r="15" spans="1:14" ht="20.100000000000001" customHeight="1" x14ac:dyDescent="0.4">
      <c r="A15" s="61">
        <v>6</v>
      </c>
      <c r="B15" s="50"/>
      <c r="C15" s="56" t="str">
        <f t="shared" ref="C15" si="25">IF(B15="","-",IF(B15="a","学生",IF(B15="b","教職員・その他")))</f>
        <v>-</v>
      </c>
      <c r="D15" s="47"/>
      <c r="E15" s="5" t="s">
        <v>6</v>
      </c>
      <c r="F15" s="34"/>
      <c r="G15" s="35"/>
      <c r="H15" s="35"/>
      <c r="I15" s="35"/>
      <c r="J15" s="36"/>
      <c r="K15" s="7">
        <f t="shared" si="1"/>
        <v>0</v>
      </c>
      <c r="L15" s="12" t="str">
        <f t="shared" ref="L15" si="26">IF(B15="","-",IF(B15="a",COUNTIF(F15:J15,"○")*$M$49,COUNTIF(F15:J15,"○")*$M$51))</f>
        <v>-</v>
      </c>
      <c r="M15" s="12" t="str">
        <f t="shared" ref="M15" si="27">IF(B15="","-",IF($M$2="有",IF(B15="a",COUNTIF(F15:J15,"○")*$N$49,COUNTIF(F15:J15,"○")*$N$51),"-"))</f>
        <v>-</v>
      </c>
      <c r="N15" s="51">
        <f t="shared" ref="N15" si="28">SUM(L15:M16)</f>
        <v>0</v>
      </c>
    </row>
    <row r="16" spans="1:14" ht="20.100000000000001" customHeight="1" x14ac:dyDescent="0.4">
      <c r="A16" s="61"/>
      <c r="B16" s="50"/>
      <c r="C16" s="56"/>
      <c r="D16" s="46"/>
      <c r="E16" s="9" t="s">
        <v>5</v>
      </c>
      <c r="F16" s="34"/>
      <c r="G16" s="35"/>
      <c r="H16" s="35"/>
      <c r="I16" s="35"/>
      <c r="J16" s="36"/>
      <c r="K16" s="8">
        <f t="shared" si="1"/>
        <v>0</v>
      </c>
      <c r="L16" s="13" t="str">
        <f t="shared" ref="L16" si="29">IF(B15="","-",IF(B15="a",COUNTIF(F16:J16,"○")*$M$50,COUNTIF(F16:J16,"○")*$M$52))</f>
        <v>-</v>
      </c>
      <c r="M16" s="13" t="str">
        <f t="shared" ref="M16" si="30">IF(B15="","-",IF($M$2="有",IF(B15="a",COUNTIF(F16:J16,"○")*$N$50,COUNTIF(F16:J16,"○")*$N$52),"-"))</f>
        <v>-</v>
      </c>
      <c r="N16" s="52"/>
    </row>
    <row r="17" spans="1:14" ht="20.100000000000001" customHeight="1" x14ac:dyDescent="0.4">
      <c r="A17" s="61">
        <v>7</v>
      </c>
      <c r="B17" s="50"/>
      <c r="C17" s="56" t="str">
        <f t="shared" ref="C17" si="31">IF(B17="","-",IF(B17="a","学生",IF(B17="b","教職員・その他")))</f>
        <v>-</v>
      </c>
      <c r="D17" s="47"/>
      <c r="E17" s="5" t="s">
        <v>6</v>
      </c>
      <c r="F17" s="34"/>
      <c r="G17" s="35"/>
      <c r="H17" s="35"/>
      <c r="I17" s="35"/>
      <c r="J17" s="36"/>
      <c r="K17" s="7">
        <f t="shared" si="1"/>
        <v>0</v>
      </c>
      <c r="L17" s="12" t="str">
        <f t="shared" ref="L17" si="32">IF(B17="","-",IF(B17="a",COUNTIF(F17:J17,"○")*$M$49,COUNTIF(F17:J17,"○")*$M$51))</f>
        <v>-</v>
      </c>
      <c r="M17" s="12" t="str">
        <f t="shared" ref="M17" si="33">IF(B17="","-",IF($M$2="有",IF(B17="a",COUNTIF(F17:J17,"○")*$N$49,COUNTIF(F17:J17,"○")*$N$51),"-"))</f>
        <v>-</v>
      </c>
      <c r="N17" s="51">
        <f t="shared" ref="N17" si="34">SUM(L17:M18)</f>
        <v>0</v>
      </c>
    </row>
    <row r="18" spans="1:14" ht="20.100000000000001" customHeight="1" x14ac:dyDescent="0.4">
      <c r="A18" s="61"/>
      <c r="B18" s="50"/>
      <c r="C18" s="56"/>
      <c r="D18" s="46"/>
      <c r="E18" s="9" t="s">
        <v>5</v>
      </c>
      <c r="F18" s="34"/>
      <c r="G18" s="35"/>
      <c r="H18" s="35"/>
      <c r="I18" s="35"/>
      <c r="J18" s="36"/>
      <c r="K18" s="8">
        <f t="shared" si="1"/>
        <v>0</v>
      </c>
      <c r="L18" s="13" t="str">
        <f t="shared" ref="L18" si="35">IF(B17="","-",IF(B17="a",COUNTIF(F18:J18,"○")*$M$50,COUNTIF(F18:J18,"○")*$M$52))</f>
        <v>-</v>
      </c>
      <c r="M18" s="13" t="str">
        <f t="shared" ref="M18" si="36">IF(B17="","-",IF($M$2="有",IF(B17="a",COUNTIF(F18:J18,"○")*$N$50,COUNTIF(F18:J18,"○")*$N$52),"-"))</f>
        <v>-</v>
      </c>
      <c r="N18" s="52"/>
    </row>
    <row r="19" spans="1:14" ht="20.100000000000001" customHeight="1" x14ac:dyDescent="0.4">
      <c r="A19" s="61">
        <v>8</v>
      </c>
      <c r="B19" s="50"/>
      <c r="C19" s="56" t="str">
        <f t="shared" ref="C19" si="37">IF(B19="","-",IF(B19="a","学生",IF(B19="b","教職員・その他")))</f>
        <v>-</v>
      </c>
      <c r="D19" s="48"/>
      <c r="E19" s="5" t="s">
        <v>6</v>
      </c>
      <c r="F19" s="34"/>
      <c r="G19" s="35"/>
      <c r="H19" s="35"/>
      <c r="I19" s="35"/>
      <c r="J19" s="36"/>
      <c r="K19" s="7">
        <f t="shared" si="1"/>
        <v>0</v>
      </c>
      <c r="L19" s="12" t="str">
        <f t="shared" ref="L19" si="38">IF(B19="","-",IF(B19="a",COUNTIF(F19:J19,"○")*$M$49,COUNTIF(F19:J19,"○")*$M$51))</f>
        <v>-</v>
      </c>
      <c r="M19" s="12" t="str">
        <f t="shared" ref="M19" si="39">IF(B19="","-",IF($M$2="有",IF(B19="a",COUNTIF(F19:J19,"○")*$N$49,COUNTIF(F19:J19,"○")*$N$51),"-"))</f>
        <v>-</v>
      </c>
      <c r="N19" s="51">
        <f t="shared" ref="N19" si="40">SUM(L19:M20)</f>
        <v>0</v>
      </c>
    </row>
    <row r="20" spans="1:14" ht="20.100000000000001" customHeight="1" x14ac:dyDescent="0.4">
      <c r="A20" s="61"/>
      <c r="B20" s="50"/>
      <c r="C20" s="56"/>
      <c r="D20" s="28"/>
      <c r="E20" s="9" t="s">
        <v>5</v>
      </c>
      <c r="F20" s="34"/>
      <c r="G20" s="35"/>
      <c r="H20" s="35"/>
      <c r="I20" s="35"/>
      <c r="J20" s="36"/>
      <c r="K20" s="8">
        <f t="shared" si="1"/>
        <v>0</v>
      </c>
      <c r="L20" s="13" t="str">
        <f t="shared" ref="L20" si="41">IF(B19="","-",IF(B19="a",COUNTIF(F20:J20,"○")*$M$50,COUNTIF(F20:J20,"○")*$M$52))</f>
        <v>-</v>
      </c>
      <c r="M20" s="13" t="str">
        <f t="shared" ref="M20" si="42">IF(B19="","-",IF($M$2="有",IF(B19="a",COUNTIF(F20:J20,"○")*$N$50,COUNTIF(F20:J20,"○")*$N$52),"-"))</f>
        <v>-</v>
      </c>
      <c r="N20" s="52"/>
    </row>
    <row r="21" spans="1:14" ht="20.100000000000001" customHeight="1" x14ac:dyDescent="0.4">
      <c r="A21" s="61">
        <v>9</v>
      </c>
      <c r="B21" s="50"/>
      <c r="C21" s="56" t="str">
        <f t="shared" ref="C21" si="43">IF(B21="","-",IF(B21="a","学生",IF(B21="b","教職員・その他")))</f>
        <v>-</v>
      </c>
      <c r="D21" s="47"/>
      <c r="E21" s="5" t="s">
        <v>6</v>
      </c>
      <c r="F21" s="34"/>
      <c r="G21" s="35"/>
      <c r="H21" s="35"/>
      <c r="I21" s="35"/>
      <c r="J21" s="36"/>
      <c r="K21" s="7">
        <f t="shared" si="1"/>
        <v>0</v>
      </c>
      <c r="L21" s="12" t="str">
        <f t="shared" ref="L21" si="44">IF(B21="","-",IF(B21="a",COUNTIF(F21:J21,"○")*$M$49,COUNTIF(F21:J21,"○")*$M$51))</f>
        <v>-</v>
      </c>
      <c r="M21" s="12" t="str">
        <f t="shared" ref="M21" si="45">IF(B21="","-",IF($M$2="有",IF(B21="a",COUNTIF(F21:J21,"○")*$N$49,COUNTIF(F21:J21,"○")*$N$51),"-"))</f>
        <v>-</v>
      </c>
      <c r="N21" s="51">
        <f t="shared" ref="N21" si="46">SUM(L21:M22)</f>
        <v>0</v>
      </c>
    </row>
    <row r="22" spans="1:14" ht="20.100000000000001" customHeight="1" x14ac:dyDescent="0.4">
      <c r="A22" s="61"/>
      <c r="B22" s="50"/>
      <c r="C22" s="56"/>
      <c r="D22" s="46"/>
      <c r="E22" s="9" t="s">
        <v>5</v>
      </c>
      <c r="F22" s="34"/>
      <c r="G22" s="35"/>
      <c r="H22" s="35"/>
      <c r="I22" s="35"/>
      <c r="J22" s="36"/>
      <c r="K22" s="8">
        <f t="shared" si="1"/>
        <v>0</v>
      </c>
      <c r="L22" s="13" t="str">
        <f t="shared" ref="L22" si="47">IF(B21="","-",IF(B21="a",COUNTIF(F22:J22,"○")*$M$50,COUNTIF(F22:J22,"○")*$M$52))</f>
        <v>-</v>
      </c>
      <c r="M22" s="13" t="str">
        <f t="shared" ref="M22" si="48">IF(B21="","-",IF($M$2="有",IF(B21="a",COUNTIF(F22:J22,"○")*$N$50,COUNTIF(F22:J22,"○")*$N$52),"-"))</f>
        <v>-</v>
      </c>
      <c r="N22" s="52"/>
    </row>
    <row r="23" spans="1:14" ht="20.100000000000001" customHeight="1" x14ac:dyDescent="0.4">
      <c r="A23" s="61">
        <v>10</v>
      </c>
      <c r="B23" s="50"/>
      <c r="C23" s="56" t="str">
        <f t="shared" ref="C23" si="49">IF(B23="","-",IF(B23="a","学生",IF(B23="b","教職員・その他")))</f>
        <v>-</v>
      </c>
      <c r="D23" s="47"/>
      <c r="E23" s="5" t="s">
        <v>6</v>
      </c>
      <c r="F23" s="34"/>
      <c r="G23" s="35"/>
      <c r="H23" s="35"/>
      <c r="I23" s="35"/>
      <c r="J23" s="36"/>
      <c r="K23" s="7">
        <f t="shared" si="1"/>
        <v>0</v>
      </c>
      <c r="L23" s="12" t="str">
        <f t="shared" ref="L23" si="50">IF(B23="","-",IF(B23="a",COUNTIF(F23:J23,"○")*$M$49,COUNTIF(F23:J23,"○")*$M$51))</f>
        <v>-</v>
      </c>
      <c r="M23" s="12" t="str">
        <f t="shared" ref="M23" si="51">IF(B23="","-",IF($M$2="有",IF(B23="a",COUNTIF(F23:J23,"○")*$N$49,COUNTIF(F23:J23,"○")*$N$51),"-"))</f>
        <v>-</v>
      </c>
      <c r="N23" s="51">
        <f t="shared" ref="N23" si="52">SUM(L23:M24)</f>
        <v>0</v>
      </c>
    </row>
    <row r="24" spans="1:14" ht="20.100000000000001" customHeight="1" x14ac:dyDescent="0.4">
      <c r="A24" s="61"/>
      <c r="B24" s="50"/>
      <c r="C24" s="56"/>
      <c r="D24" s="46"/>
      <c r="E24" s="9" t="s">
        <v>5</v>
      </c>
      <c r="F24" s="34"/>
      <c r="G24" s="35"/>
      <c r="H24" s="35"/>
      <c r="I24" s="35"/>
      <c r="J24" s="36"/>
      <c r="K24" s="8">
        <f t="shared" si="1"/>
        <v>0</v>
      </c>
      <c r="L24" s="13" t="str">
        <f t="shared" ref="L24" si="53">IF(B23="","-",IF(B23="a",COUNTIF(F24:J24,"○")*$M$50,COUNTIF(F24:J24,"○")*$M$52))</f>
        <v>-</v>
      </c>
      <c r="M24" s="13" t="str">
        <f t="shared" ref="M24" si="54">IF(B23="","-",IF($M$2="有",IF(B23="a",COUNTIF(F24:J24,"○")*$N$50,COUNTIF(F24:J24,"○")*$N$52),"-"))</f>
        <v>-</v>
      </c>
      <c r="N24" s="52"/>
    </row>
    <row r="25" spans="1:14" ht="20.100000000000001" customHeight="1" x14ac:dyDescent="0.4">
      <c r="A25" s="61">
        <v>11</v>
      </c>
      <c r="B25" s="50"/>
      <c r="C25" s="56" t="str">
        <f t="shared" ref="C25" si="55">IF(B25="","-",IF(B25="a","学生",IF(B25="b","教職員・その他")))</f>
        <v>-</v>
      </c>
      <c r="D25" s="47"/>
      <c r="E25" s="5" t="s">
        <v>6</v>
      </c>
      <c r="F25" s="34"/>
      <c r="G25" s="35"/>
      <c r="H25" s="35"/>
      <c r="I25" s="35"/>
      <c r="J25" s="36"/>
      <c r="K25" s="7">
        <f t="shared" si="1"/>
        <v>0</v>
      </c>
      <c r="L25" s="12" t="str">
        <f t="shared" ref="L25" si="56">IF(B25="","-",IF(B25="a",COUNTIF(F25:J25,"○")*$M$49,COUNTIF(F25:J25,"○")*$M$51))</f>
        <v>-</v>
      </c>
      <c r="M25" s="12" t="str">
        <f t="shared" ref="M25" si="57">IF(B25="","-",IF($M$2="有",IF(B25="a",COUNTIF(F25:J25,"○")*$N$49,COUNTIF(F25:J25,"○")*$N$51),"-"))</f>
        <v>-</v>
      </c>
      <c r="N25" s="51">
        <f t="shared" ref="N25" si="58">SUM(L25:M26)</f>
        <v>0</v>
      </c>
    </row>
    <row r="26" spans="1:14" ht="20.100000000000001" customHeight="1" x14ac:dyDescent="0.4">
      <c r="A26" s="61"/>
      <c r="B26" s="50"/>
      <c r="C26" s="56"/>
      <c r="D26" s="46"/>
      <c r="E26" s="9" t="s">
        <v>5</v>
      </c>
      <c r="F26" s="34"/>
      <c r="G26" s="35"/>
      <c r="H26" s="35"/>
      <c r="I26" s="35"/>
      <c r="J26" s="36"/>
      <c r="K26" s="8">
        <f t="shared" si="1"/>
        <v>0</v>
      </c>
      <c r="L26" s="13" t="str">
        <f t="shared" ref="L26" si="59">IF(B25="","-",IF(B25="a",COUNTIF(F26:J26,"○")*$M$50,COUNTIF(F26:J26,"○")*$M$52))</f>
        <v>-</v>
      </c>
      <c r="M26" s="13" t="str">
        <f t="shared" ref="M26" si="60">IF(B25="","-",IF($M$2="有",IF(B25="a",COUNTIF(F26:J26,"○")*$N$50,COUNTIF(F26:J26,"○")*$N$52),"-"))</f>
        <v>-</v>
      </c>
      <c r="N26" s="52"/>
    </row>
    <row r="27" spans="1:14" ht="20.100000000000001" customHeight="1" x14ac:dyDescent="0.4">
      <c r="A27" s="61">
        <v>12</v>
      </c>
      <c r="B27" s="50"/>
      <c r="C27" s="56" t="str">
        <f t="shared" ref="C27" si="61">IF(B27="","-",IF(B27="a","学生",IF(B27="b","教職員・その他")))</f>
        <v>-</v>
      </c>
      <c r="D27" s="47"/>
      <c r="E27" s="5" t="s">
        <v>6</v>
      </c>
      <c r="F27" s="34"/>
      <c r="G27" s="35"/>
      <c r="H27" s="35"/>
      <c r="I27" s="35"/>
      <c r="J27" s="36"/>
      <c r="K27" s="7">
        <f t="shared" si="1"/>
        <v>0</v>
      </c>
      <c r="L27" s="12" t="str">
        <f t="shared" ref="L27" si="62">IF(B27="","-",IF(B27="a",COUNTIF(F27:J27,"○")*$M$49,COUNTIF(F27:J27,"○")*$M$51))</f>
        <v>-</v>
      </c>
      <c r="M27" s="12" t="str">
        <f t="shared" ref="M27" si="63">IF(B27="","-",IF($M$2="有",IF(B27="a",COUNTIF(F27:J27,"○")*$N$49,COUNTIF(F27:J27,"○")*$N$51),"-"))</f>
        <v>-</v>
      </c>
      <c r="N27" s="51">
        <f t="shared" ref="N27" si="64">SUM(L27:M28)</f>
        <v>0</v>
      </c>
    </row>
    <row r="28" spans="1:14" ht="20.100000000000001" customHeight="1" x14ac:dyDescent="0.4">
      <c r="A28" s="61"/>
      <c r="B28" s="50"/>
      <c r="C28" s="56"/>
      <c r="D28" s="46"/>
      <c r="E28" s="9" t="s">
        <v>5</v>
      </c>
      <c r="F28" s="34"/>
      <c r="G28" s="35"/>
      <c r="H28" s="35"/>
      <c r="I28" s="35"/>
      <c r="J28" s="36"/>
      <c r="K28" s="8">
        <f t="shared" si="1"/>
        <v>0</v>
      </c>
      <c r="L28" s="13" t="str">
        <f t="shared" ref="L28" si="65">IF(B27="","-",IF(B27="a",COUNTIF(F28:J28,"○")*$M$50,COUNTIF(F28:J28,"○")*$M$52))</f>
        <v>-</v>
      </c>
      <c r="M28" s="13" t="str">
        <f t="shared" ref="M28" si="66">IF(B27="","-",IF($M$2="有",IF(B27="a",COUNTIF(F28:J28,"○")*$N$50,COUNTIF(F28:J28,"○")*$N$52),"-"))</f>
        <v>-</v>
      </c>
      <c r="N28" s="52"/>
    </row>
    <row r="29" spans="1:14" ht="20.100000000000001" customHeight="1" x14ac:dyDescent="0.4">
      <c r="A29" s="61">
        <v>13</v>
      </c>
      <c r="B29" s="50"/>
      <c r="C29" s="56" t="str">
        <f t="shared" ref="C29" si="67">IF(B29="","-",IF(B29="a","学生",IF(B29="b","教職員・その他")))</f>
        <v>-</v>
      </c>
      <c r="D29" s="48"/>
      <c r="E29" s="5" t="s">
        <v>6</v>
      </c>
      <c r="F29" s="34"/>
      <c r="G29" s="35"/>
      <c r="H29" s="35"/>
      <c r="I29" s="35"/>
      <c r="J29" s="36"/>
      <c r="K29" s="7">
        <f t="shared" si="1"/>
        <v>0</v>
      </c>
      <c r="L29" s="12" t="str">
        <f t="shared" ref="L29" si="68">IF(B29="","-",IF(B29="a",COUNTIF(F29:J29,"○")*$M$49,COUNTIF(F29:J29,"○")*$M$51))</f>
        <v>-</v>
      </c>
      <c r="M29" s="12" t="str">
        <f t="shared" ref="M29" si="69">IF(B29="","-",IF($M$2="有",IF(B29="a",COUNTIF(F29:J29,"○")*$N$49,COUNTIF(F29:J29,"○")*$N$51),"-"))</f>
        <v>-</v>
      </c>
      <c r="N29" s="51">
        <f t="shared" ref="N29" si="70">SUM(L29:M30)</f>
        <v>0</v>
      </c>
    </row>
    <row r="30" spans="1:14" ht="20.100000000000001" customHeight="1" x14ac:dyDescent="0.4">
      <c r="A30" s="61"/>
      <c r="B30" s="50"/>
      <c r="C30" s="56"/>
      <c r="D30" s="28"/>
      <c r="E30" s="9" t="s">
        <v>5</v>
      </c>
      <c r="F30" s="34"/>
      <c r="G30" s="35"/>
      <c r="H30" s="35"/>
      <c r="I30" s="35"/>
      <c r="J30" s="36"/>
      <c r="K30" s="8">
        <f t="shared" si="1"/>
        <v>0</v>
      </c>
      <c r="L30" s="13" t="str">
        <f t="shared" ref="L30" si="71">IF(B29="","-",IF(B29="a",COUNTIF(F30:J30,"○")*$M$50,COUNTIF(F30:J30,"○")*$M$52))</f>
        <v>-</v>
      </c>
      <c r="M30" s="13" t="str">
        <f t="shared" ref="M30" si="72">IF(B29="","-",IF($M$2="有",IF(B29="a",COUNTIF(F30:J30,"○")*$N$50,COUNTIF(F30:J30,"○")*$N$52),"-"))</f>
        <v>-</v>
      </c>
      <c r="N30" s="52"/>
    </row>
    <row r="31" spans="1:14" ht="20.100000000000001" customHeight="1" x14ac:dyDescent="0.4">
      <c r="A31" s="61">
        <v>14</v>
      </c>
      <c r="B31" s="50"/>
      <c r="C31" s="56" t="str">
        <f t="shared" ref="C31" si="73">IF(B31="","-",IF(B31="a","学生",IF(B31="b","教職員・その他")))</f>
        <v>-</v>
      </c>
      <c r="D31" s="47"/>
      <c r="E31" s="5" t="s">
        <v>6</v>
      </c>
      <c r="F31" s="34"/>
      <c r="G31" s="35"/>
      <c r="H31" s="35"/>
      <c r="I31" s="35"/>
      <c r="J31" s="36"/>
      <c r="K31" s="7">
        <f t="shared" si="1"/>
        <v>0</v>
      </c>
      <c r="L31" s="12" t="str">
        <f t="shared" ref="L31" si="74">IF(B31="","-",IF(B31="a",COUNTIF(F31:J31,"○")*$M$49,COUNTIF(F31:J31,"○")*$M$51))</f>
        <v>-</v>
      </c>
      <c r="M31" s="12" t="str">
        <f t="shared" ref="M31" si="75">IF(B31="","-",IF($M$2="有",IF(B31="a",COUNTIF(F31:J31,"○")*$N$49,COUNTIF(F31:J31,"○")*$N$51),"-"))</f>
        <v>-</v>
      </c>
      <c r="N31" s="51">
        <f t="shared" ref="N31" si="76">SUM(L31:M32)</f>
        <v>0</v>
      </c>
    </row>
    <row r="32" spans="1:14" ht="20.100000000000001" customHeight="1" x14ac:dyDescent="0.4">
      <c r="A32" s="61"/>
      <c r="B32" s="50"/>
      <c r="C32" s="56"/>
      <c r="D32" s="46"/>
      <c r="E32" s="9" t="s">
        <v>5</v>
      </c>
      <c r="F32" s="34"/>
      <c r="G32" s="35"/>
      <c r="H32" s="35"/>
      <c r="I32" s="35"/>
      <c r="J32" s="36"/>
      <c r="K32" s="8">
        <f t="shared" si="1"/>
        <v>0</v>
      </c>
      <c r="L32" s="13" t="str">
        <f t="shared" ref="L32" si="77">IF(B31="","-",IF(B31="a",COUNTIF(F32:J32,"○")*$M$50,COUNTIF(F32:J32,"○")*$M$52))</f>
        <v>-</v>
      </c>
      <c r="M32" s="13" t="str">
        <f t="shared" ref="M32" si="78">IF(B31="","-",IF($M$2="有",IF(B31="a",COUNTIF(F32:J32,"○")*$N$50,COUNTIF(F32:J32,"○")*$N$52),"-"))</f>
        <v>-</v>
      </c>
      <c r="N32" s="52"/>
    </row>
    <row r="33" spans="1:14" ht="20.100000000000001" customHeight="1" x14ac:dyDescent="0.4">
      <c r="A33" s="61">
        <v>15</v>
      </c>
      <c r="B33" s="50"/>
      <c r="C33" s="56" t="str">
        <f t="shared" ref="C33" si="79">IF(B33="","-",IF(B33="a","学生",IF(B33="b","教職員・その他")))</f>
        <v>-</v>
      </c>
      <c r="D33" s="47"/>
      <c r="E33" s="5" t="s">
        <v>6</v>
      </c>
      <c r="F33" s="34"/>
      <c r="G33" s="35"/>
      <c r="H33" s="35"/>
      <c r="I33" s="35"/>
      <c r="J33" s="36"/>
      <c r="K33" s="7">
        <f t="shared" si="1"/>
        <v>0</v>
      </c>
      <c r="L33" s="12" t="str">
        <f t="shared" ref="L33" si="80">IF(B33="","-",IF(B33="a",COUNTIF(F33:J33,"○")*$M$49,COUNTIF(F33:J33,"○")*$M$51))</f>
        <v>-</v>
      </c>
      <c r="M33" s="12" t="str">
        <f t="shared" ref="M33" si="81">IF(B33="","-",IF($M$2="有",IF(B33="a",COUNTIF(F33:J33,"○")*$N$49,COUNTIF(F33:J33,"○")*$N$51),"-"))</f>
        <v>-</v>
      </c>
      <c r="N33" s="51">
        <f t="shared" ref="N33" si="82">SUM(L33:M34)</f>
        <v>0</v>
      </c>
    </row>
    <row r="34" spans="1:14" ht="20.100000000000001" customHeight="1" x14ac:dyDescent="0.4">
      <c r="A34" s="61"/>
      <c r="B34" s="50"/>
      <c r="C34" s="56"/>
      <c r="D34" s="46"/>
      <c r="E34" s="9" t="s">
        <v>5</v>
      </c>
      <c r="F34" s="34"/>
      <c r="G34" s="35"/>
      <c r="H34" s="35"/>
      <c r="I34" s="35"/>
      <c r="J34" s="36"/>
      <c r="K34" s="8">
        <f t="shared" si="1"/>
        <v>0</v>
      </c>
      <c r="L34" s="13" t="str">
        <f t="shared" ref="L34" si="83">IF(B33="","-",IF(B33="a",COUNTIF(F34:J34,"○")*$M$50,COUNTIF(F34:J34,"○")*$M$52))</f>
        <v>-</v>
      </c>
      <c r="M34" s="13" t="str">
        <f t="shared" ref="M34" si="84">IF(B33="","-",IF($M$2="有",IF(B33="a",COUNTIF(F34:J34,"○")*$N$50,COUNTIF(F34:J34,"○")*$N$52),"-"))</f>
        <v>-</v>
      </c>
      <c r="N34" s="52"/>
    </row>
    <row r="35" spans="1:14" ht="20.100000000000001" customHeight="1" x14ac:dyDescent="0.4">
      <c r="A35" s="61">
        <v>16</v>
      </c>
      <c r="B35" s="50"/>
      <c r="C35" s="56" t="str">
        <f t="shared" ref="C35" si="85">IF(B35="","-",IF(B35="a","学生",IF(B35="b","教職員・その他")))</f>
        <v>-</v>
      </c>
      <c r="D35" s="47"/>
      <c r="E35" s="5" t="s">
        <v>6</v>
      </c>
      <c r="F35" s="34"/>
      <c r="G35" s="35"/>
      <c r="H35" s="35"/>
      <c r="I35" s="35"/>
      <c r="J35" s="36"/>
      <c r="K35" s="7">
        <f t="shared" si="1"/>
        <v>0</v>
      </c>
      <c r="L35" s="12" t="str">
        <f t="shared" ref="L35" si="86">IF(B35="","-",IF(B35="a",COUNTIF(F35:J35,"○")*$M$49,COUNTIF(F35:J35,"○")*$M$51))</f>
        <v>-</v>
      </c>
      <c r="M35" s="12" t="str">
        <f t="shared" ref="M35" si="87">IF(B35="","-",IF($M$2="有",IF(B35="a",COUNTIF(F35:J35,"○")*$N$49,COUNTIF(F35:J35,"○")*$N$51),"-"))</f>
        <v>-</v>
      </c>
      <c r="N35" s="51">
        <f t="shared" ref="N35" si="88">SUM(L35:M36)</f>
        <v>0</v>
      </c>
    </row>
    <row r="36" spans="1:14" ht="20.100000000000001" customHeight="1" x14ac:dyDescent="0.4">
      <c r="A36" s="61"/>
      <c r="B36" s="50"/>
      <c r="C36" s="56"/>
      <c r="D36" s="46"/>
      <c r="E36" s="9" t="s">
        <v>5</v>
      </c>
      <c r="F36" s="34"/>
      <c r="G36" s="35"/>
      <c r="H36" s="35"/>
      <c r="I36" s="35"/>
      <c r="J36" s="36"/>
      <c r="K36" s="8">
        <f t="shared" si="1"/>
        <v>0</v>
      </c>
      <c r="L36" s="13" t="str">
        <f t="shared" ref="L36" si="89">IF(B35="","-",IF(B35="a",COUNTIF(F36:J36,"○")*$M$50,COUNTIF(F36:J36,"○")*$M$52))</f>
        <v>-</v>
      </c>
      <c r="M36" s="13" t="str">
        <f t="shared" ref="M36" si="90">IF(B35="","-",IF($M$2="有",IF(B35="a",COUNTIF(F36:J36,"○")*$N$50,COUNTIF(F36:J36,"○")*$N$52),"-"))</f>
        <v>-</v>
      </c>
      <c r="N36" s="52"/>
    </row>
    <row r="37" spans="1:14" ht="20.100000000000001" customHeight="1" x14ac:dyDescent="0.4">
      <c r="A37" s="61">
        <v>17</v>
      </c>
      <c r="B37" s="50"/>
      <c r="C37" s="56" t="str">
        <f t="shared" ref="C37" si="91">IF(B37="","-",IF(B37="a","学生",IF(B37="b","教職員・その他")))</f>
        <v>-</v>
      </c>
      <c r="D37" s="47"/>
      <c r="E37" s="5" t="s">
        <v>6</v>
      </c>
      <c r="F37" s="34"/>
      <c r="G37" s="35"/>
      <c r="H37" s="35"/>
      <c r="I37" s="35"/>
      <c r="J37" s="36"/>
      <c r="K37" s="7">
        <f t="shared" si="1"/>
        <v>0</v>
      </c>
      <c r="L37" s="12" t="str">
        <f t="shared" ref="L37" si="92">IF(B37="","-",IF(B37="a",COUNTIF(F37:J37,"○")*$M$49,COUNTIF(F37:J37,"○")*$M$51))</f>
        <v>-</v>
      </c>
      <c r="M37" s="12" t="str">
        <f t="shared" ref="M37" si="93">IF(B37="","-",IF($M$2="有",IF(B37="a",COUNTIF(F37:J37,"○")*$N$49,COUNTIF(F37:J37,"○")*$N$51),"-"))</f>
        <v>-</v>
      </c>
      <c r="N37" s="51">
        <f t="shared" ref="N37" si="94">SUM(L37:M38)</f>
        <v>0</v>
      </c>
    </row>
    <row r="38" spans="1:14" ht="20.100000000000001" customHeight="1" x14ac:dyDescent="0.4">
      <c r="A38" s="61"/>
      <c r="B38" s="50"/>
      <c r="C38" s="56"/>
      <c r="D38" s="46"/>
      <c r="E38" s="9" t="s">
        <v>5</v>
      </c>
      <c r="F38" s="34"/>
      <c r="G38" s="35"/>
      <c r="H38" s="35"/>
      <c r="I38" s="35"/>
      <c r="J38" s="36"/>
      <c r="K38" s="8">
        <f t="shared" si="1"/>
        <v>0</v>
      </c>
      <c r="L38" s="13" t="str">
        <f t="shared" ref="L38" si="95">IF(B37="","-",IF(B37="a",COUNTIF(F38:J38,"○")*$M$50,COUNTIF(F38:J38,"○")*$M$52))</f>
        <v>-</v>
      </c>
      <c r="M38" s="13" t="str">
        <f t="shared" ref="M38" si="96">IF(B37="","-",IF($M$2="有",IF(B37="a",COUNTIF(F38:J38,"○")*$N$50,COUNTIF(F38:J38,"○")*$N$52),"-"))</f>
        <v>-</v>
      </c>
      <c r="N38" s="52"/>
    </row>
    <row r="39" spans="1:14" ht="20.100000000000001" customHeight="1" x14ac:dyDescent="0.4">
      <c r="A39" s="61">
        <v>18</v>
      </c>
      <c r="B39" s="50"/>
      <c r="C39" s="56" t="str">
        <f t="shared" ref="C39" si="97">IF(B39="","-",IF(B39="a","学生",IF(B39="b","教職員・その他")))</f>
        <v>-</v>
      </c>
      <c r="D39" s="47"/>
      <c r="E39" s="5" t="s">
        <v>6</v>
      </c>
      <c r="F39" s="34"/>
      <c r="G39" s="35"/>
      <c r="H39" s="35"/>
      <c r="I39" s="35"/>
      <c r="J39" s="36"/>
      <c r="K39" s="7">
        <f t="shared" si="1"/>
        <v>0</v>
      </c>
      <c r="L39" s="12" t="str">
        <f t="shared" ref="L39" si="98">IF(B39="","-",IF(B39="a",COUNTIF(F39:J39,"○")*$M$49,COUNTIF(F39:J39,"○")*$M$51))</f>
        <v>-</v>
      </c>
      <c r="M39" s="12" t="str">
        <f t="shared" ref="M39" si="99">IF(B39="","-",IF($M$2="有",IF(B39="a",COUNTIF(F39:J39,"○")*$N$49,COUNTIF(F39:J39,"○")*$N$51),"-"))</f>
        <v>-</v>
      </c>
      <c r="N39" s="51">
        <f t="shared" ref="N39" si="100">SUM(L39:M40)</f>
        <v>0</v>
      </c>
    </row>
    <row r="40" spans="1:14" ht="20.100000000000001" customHeight="1" x14ac:dyDescent="0.4">
      <c r="A40" s="61"/>
      <c r="B40" s="50"/>
      <c r="C40" s="56"/>
      <c r="D40" s="46"/>
      <c r="E40" s="9" t="s">
        <v>5</v>
      </c>
      <c r="F40" s="34"/>
      <c r="G40" s="35"/>
      <c r="H40" s="35"/>
      <c r="I40" s="35"/>
      <c r="J40" s="36"/>
      <c r="K40" s="8">
        <f t="shared" si="1"/>
        <v>0</v>
      </c>
      <c r="L40" s="13" t="str">
        <f t="shared" ref="L40" si="101">IF(B39="","-",IF(B39="a",COUNTIF(F40:J40,"○")*$M$50,COUNTIF(F40:J40,"○")*$M$52))</f>
        <v>-</v>
      </c>
      <c r="M40" s="13" t="str">
        <f t="shared" ref="M40" si="102">IF(B39="","-",IF($M$2="有",IF(B39="a",COUNTIF(F40:J40,"○")*$N$50,COUNTIF(F40:J40,"○")*$N$52),"-"))</f>
        <v>-</v>
      </c>
      <c r="N40" s="52"/>
    </row>
    <row r="41" spans="1:14" ht="20.100000000000001" customHeight="1" x14ac:dyDescent="0.4">
      <c r="A41" s="61">
        <v>19</v>
      </c>
      <c r="B41" s="50"/>
      <c r="C41" s="56" t="str">
        <f t="shared" ref="C41" si="103">IF(B41="","-",IF(B41="a","学生",IF(B41="b","教職員・その他")))</f>
        <v>-</v>
      </c>
      <c r="D41" s="47"/>
      <c r="E41" s="5" t="s">
        <v>6</v>
      </c>
      <c r="F41" s="34"/>
      <c r="G41" s="35"/>
      <c r="H41" s="35"/>
      <c r="I41" s="35"/>
      <c r="J41" s="36"/>
      <c r="K41" s="7">
        <f t="shared" si="1"/>
        <v>0</v>
      </c>
      <c r="L41" s="12" t="str">
        <f t="shared" ref="L41" si="104">IF(B41="","-",IF(B41="a",COUNTIF(F41:J41,"○")*$M$49,COUNTIF(F41:J41,"○")*$M$51))</f>
        <v>-</v>
      </c>
      <c r="M41" s="12" t="str">
        <f t="shared" ref="M41" si="105">IF(B41="","-",IF($M$2="有",IF(B41="a",COUNTIF(F41:J41,"○")*$N$49,COUNTIF(F41:J41,"○")*$N$51),"-"))</f>
        <v>-</v>
      </c>
      <c r="N41" s="51">
        <f t="shared" ref="N41" si="106">SUM(L41:M42)</f>
        <v>0</v>
      </c>
    </row>
    <row r="42" spans="1:14" ht="20.100000000000001" customHeight="1" x14ac:dyDescent="0.4">
      <c r="A42" s="61"/>
      <c r="B42" s="50"/>
      <c r="C42" s="56"/>
      <c r="D42" s="46"/>
      <c r="E42" s="9" t="s">
        <v>5</v>
      </c>
      <c r="F42" s="34"/>
      <c r="G42" s="35"/>
      <c r="H42" s="35"/>
      <c r="I42" s="35"/>
      <c r="J42" s="36"/>
      <c r="K42" s="8">
        <f t="shared" si="1"/>
        <v>0</v>
      </c>
      <c r="L42" s="13" t="str">
        <f t="shared" ref="L42" si="107">IF(B41="","-",IF(B41="a",COUNTIF(F42:J42,"○")*$M$50,COUNTIF(F42:J42,"○")*$M$52))</f>
        <v>-</v>
      </c>
      <c r="M42" s="13" t="str">
        <f t="shared" ref="M42" si="108">IF(B41="","-",IF($M$2="有",IF(B41="a",COUNTIF(F42:J42,"○")*$N$50,COUNTIF(F42:J42,"○")*$N$52),"-"))</f>
        <v>-</v>
      </c>
      <c r="N42" s="52"/>
    </row>
    <row r="43" spans="1:14" ht="20.100000000000001" customHeight="1" x14ac:dyDescent="0.4">
      <c r="A43" s="61">
        <v>20</v>
      </c>
      <c r="B43" s="50"/>
      <c r="C43" s="56" t="str">
        <f t="shared" ref="C43" si="109">IF(B43="","-",IF(B43="a","学生",IF(B43="b","教職員・その他")))</f>
        <v>-</v>
      </c>
      <c r="D43" s="48"/>
      <c r="E43" s="5" t="s">
        <v>6</v>
      </c>
      <c r="F43" s="34"/>
      <c r="G43" s="35"/>
      <c r="H43" s="35"/>
      <c r="I43" s="35"/>
      <c r="J43" s="36"/>
      <c r="K43" s="7">
        <f t="shared" si="1"/>
        <v>0</v>
      </c>
      <c r="L43" s="12" t="str">
        <f t="shared" ref="L43" si="110">IF(B43="","-",IF(B43="a",COUNTIF(F43:J43,"○")*$M$49,COUNTIF(F43:J43,"○")*$M$51))</f>
        <v>-</v>
      </c>
      <c r="M43" s="12" t="str">
        <f t="shared" ref="M43" si="111">IF(B43="","-",IF($M$2="有",IF(B43="a",COUNTIF(F43:J43,"○")*$N$49,COUNTIF(F43:J43,"○")*$N$51),"-"))</f>
        <v>-</v>
      </c>
      <c r="N43" s="51">
        <f t="shared" ref="N43" si="112">SUM(L43:M44)</f>
        <v>0</v>
      </c>
    </row>
    <row r="44" spans="1:14" ht="20.100000000000001" customHeight="1" thickBot="1" x14ac:dyDescent="0.45">
      <c r="A44" s="61"/>
      <c r="B44" s="60"/>
      <c r="C44" s="57"/>
      <c r="D44" s="49"/>
      <c r="E44" s="9" t="s">
        <v>5</v>
      </c>
      <c r="F44" s="37"/>
      <c r="G44" s="38"/>
      <c r="H44" s="38"/>
      <c r="I44" s="38"/>
      <c r="J44" s="39"/>
      <c r="K44" s="8">
        <f t="shared" si="1"/>
        <v>0</v>
      </c>
      <c r="L44" s="13" t="str">
        <f t="shared" ref="L44" si="113">IF(B43="","-",IF(B43="a",COUNTIF(F44:J44,"○")*$M$50,COUNTIF(F44:J44,"○")*$M$52))</f>
        <v>-</v>
      </c>
      <c r="M44" s="13" t="str">
        <f t="shared" ref="M44" si="114">IF(B43="","-",IF($M$2="有",IF(B43="a",COUNTIF(F44:J44,"○")*$N$50,COUNTIF(F44:J44,"○")*$N$52),"-"))</f>
        <v>-</v>
      </c>
      <c r="N44" s="52"/>
    </row>
    <row r="45" spans="1:14" ht="20.100000000000001" customHeight="1" thickBot="1" x14ac:dyDescent="0.45"/>
    <row r="46" spans="1:14" ht="20.100000000000001" customHeight="1" thickBot="1" x14ac:dyDescent="0.45">
      <c r="M46" s="14" t="s">
        <v>20</v>
      </c>
      <c r="N46" s="15">
        <f>SUM(N5:N44)</f>
        <v>0</v>
      </c>
    </row>
    <row r="47" spans="1:14" ht="20.100000000000001" customHeight="1" x14ac:dyDescent="0.4">
      <c r="B47" s="1" t="s">
        <v>23</v>
      </c>
      <c r="K47" s="3" t="s">
        <v>11</v>
      </c>
      <c r="L47" s="3"/>
      <c r="M47" s="3"/>
      <c r="N47" s="3"/>
    </row>
    <row r="48" spans="1:14" ht="20.100000000000001" customHeight="1" x14ac:dyDescent="0.4">
      <c r="B48" s="4" t="s">
        <v>24</v>
      </c>
      <c r="C48" s="58" t="s">
        <v>22</v>
      </c>
      <c r="D48" s="59"/>
      <c r="K48" s="16" t="s">
        <v>12</v>
      </c>
      <c r="L48" s="17" t="s">
        <v>13</v>
      </c>
      <c r="M48" s="17" t="s">
        <v>14</v>
      </c>
      <c r="N48" s="21" t="s">
        <v>15</v>
      </c>
    </row>
    <row r="49" spans="2:14" ht="20.100000000000001" customHeight="1" x14ac:dyDescent="0.4">
      <c r="B49" s="11" t="s">
        <v>25</v>
      </c>
      <c r="C49" s="53" t="s">
        <v>26</v>
      </c>
      <c r="D49" s="54"/>
      <c r="K49" s="65" t="s">
        <v>16</v>
      </c>
      <c r="L49" s="18" t="s">
        <v>17</v>
      </c>
      <c r="M49" s="25">
        <v>100</v>
      </c>
      <c r="N49" s="22">
        <v>100</v>
      </c>
    </row>
    <row r="50" spans="2:14" ht="20.100000000000001" customHeight="1" x14ac:dyDescent="0.4">
      <c r="K50" s="66"/>
      <c r="L50" s="19" t="s">
        <v>18</v>
      </c>
      <c r="M50" s="26">
        <v>300</v>
      </c>
      <c r="N50" s="23">
        <v>200</v>
      </c>
    </row>
    <row r="51" spans="2:14" ht="20.100000000000001" customHeight="1" x14ac:dyDescent="0.4">
      <c r="K51" s="67" t="s">
        <v>19</v>
      </c>
      <c r="L51" s="20" t="s">
        <v>17</v>
      </c>
      <c r="M51" s="27">
        <v>300</v>
      </c>
      <c r="N51" s="24">
        <v>200</v>
      </c>
    </row>
    <row r="52" spans="2:14" ht="20.100000000000001" customHeight="1" x14ac:dyDescent="0.4">
      <c r="K52" s="66"/>
      <c r="L52" s="19" t="s">
        <v>18</v>
      </c>
      <c r="M52" s="26">
        <v>600</v>
      </c>
      <c r="N52" s="23">
        <v>200</v>
      </c>
    </row>
  </sheetData>
  <sheetProtection algorithmName="SHA-512" hashValue="fmTrbQ59rtDHp+q75E7urCWbB5CkmJ3I3mYmP8e0BAmtkny6rZ1yOsN18LBFti/ZTpRUv2yzKCz+Gcon1Np5vQ==" saltValue="wgoL9BubsKREjX5Bwiu7Yg==" spinCount="100000" sheet="1" objects="1" scenarios="1"/>
  <mergeCells count="88">
    <mergeCell ref="B5:B6"/>
    <mergeCell ref="A5:A6"/>
    <mergeCell ref="A7:A8"/>
    <mergeCell ref="B7:B8"/>
    <mergeCell ref="B3:C4"/>
    <mergeCell ref="A3:A4"/>
    <mergeCell ref="A13:A14"/>
    <mergeCell ref="B13:B14"/>
    <mergeCell ref="A15:A16"/>
    <mergeCell ref="B15:B16"/>
    <mergeCell ref="A9:A10"/>
    <mergeCell ref="B9:B10"/>
    <mergeCell ref="A11:A12"/>
    <mergeCell ref="B11:B12"/>
    <mergeCell ref="C21:C22"/>
    <mergeCell ref="C23:C24"/>
    <mergeCell ref="A17:A18"/>
    <mergeCell ref="B17:B18"/>
    <mergeCell ref="A19:A20"/>
    <mergeCell ref="B19:B20"/>
    <mergeCell ref="C19:C20"/>
    <mergeCell ref="A21:A22"/>
    <mergeCell ref="B21:B22"/>
    <mergeCell ref="C17:C18"/>
    <mergeCell ref="F3:J3"/>
    <mergeCell ref="K49:K50"/>
    <mergeCell ref="K51:K52"/>
    <mergeCell ref="A37:A38"/>
    <mergeCell ref="B37:B38"/>
    <mergeCell ref="A43:A44"/>
    <mergeCell ref="A29:A30"/>
    <mergeCell ref="B29:B30"/>
    <mergeCell ref="A31:A32"/>
    <mergeCell ref="B31:B32"/>
    <mergeCell ref="A25:A26"/>
    <mergeCell ref="B25:B26"/>
    <mergeCell ref="A27:A28"/>
    <mergeCell ref="B27:B28"/>
    <mergeCell ref="C25:C26"/>
    <mergeCell ref="C27:C28"/>
    <mergeCell ref="N37:N38"/>
    <mergeCell ref="A39:A40"/>
    <mergeCell ref="N27:N28"/>
    <mergeCell ref="N5:N6"/>
    <mergeCell ref="N7:N8"/>
    <mergeCell ref="N9:N10"/>
    <mergeCell ref="N11:N12"/>
    <mergeCell ref="N13:N14"/>
    <mergeCell ref="N15:N16"/>
    <mergeCell ref="N17:N18"/>
    <mergeCell ref="N19:N20"/>
    <mergeCell ref="N21:N22"/>
    <mergeCell ref="N23:N24"/>
    <mergeCell ref="N25:N26"/>
    <mergeCell ref="A23:A24"/>
    <mergeCell ref="B23:B24"/>
    <mergeCell ref="N43:N44"/>
    <mergeCell ref="C5:C6"/>
    <mergeCell ref="A41:A42"/>
    <mergeCell ref="B41:B42"/>
    <mergeCell ref="N41:N42"/>
    <mergeCell ref="N29:N30"/>
    <mergeCell ref="N31:N32"/>
    <mergeCell ref="N33:N34"/>
    <mergeCell ref="A35:A36"/>
    <mergeCell ref="B35:B36"/>
    <mergeCell ref="N35:N36"/>
    <mergeCell ref="C29:C30"/>
    <mergeCell ref="C31:C32"/>
    <mergeCell ref="C33:C34"/>
    <mergeCell ref="A33:A34"/>
    <mergeCell ref="B33:B34"/>
    <mergeCell ref="B39:B40"/>
    <mergeCell ref="N39:N40"/>
    <mergeCell ref="C49:D49"/>
    <mergeCell ref="A1:N1"/>
    <mergeCell ref="C35:C36"/>
    <mergeCell ref="C37:C38"/>
    <mergeCell ref="C39:C40"/>
    <mergeCell ref="C41:C42"/>
    <mergeCell ref="C43:C44"/>
    <mergeCell ref="C48:D48"/>
    <mergeCell ref="C7:C8"/>
    <mergeCell ref="C9:C10"/>
    <mergeCell ref="C11:C12"/>
    <mergeCell ref="C13:C14"/>
    <mergeCell ref="C15:C16"/>
    <mergeCell ref="B43:B44"/>
  </mergeCells>
  <phoneticPr fontId="1"/>
  <dataValidations xWindow="65" yWindow="388" count="3">
    <dataValidation type="list" allowBlank="1" showInputMessage="1" showErrorMessage="1" sqref="F5:J44">
      <formula1>"○"</formula1>
    </dataValidation>
    <dataValidation type="list" allowBlank="1" showInputMessage="1" showErrorMessage="1" prompt="a：学生_x000a_b：教職員・その他" sqref="B5:B44">
      <formula1>"a,b"</formula1>
    </dataValidation>
    <dataValidation type="list" allowBlank="1" showInputMessage="1" showErrorMessage="1" sqref="M2">
      <formula1>"有"</formula1>
    </dataValidation>
  </dataValidations>
  <pageMargins left="0.23622047244094491" right="0.23622047244094491" top="0.74803149606299213" bottom="0.35433070866141736" header="0.31496062992125984" footer="0.31496062992125984"/>
  <pageSetup paperSize="9" scale="71" fitToHeight="0" orientation="portrait" r:id="rId1"/>
  <ignoredErrors>
    <ignoredError sqref="L11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田中　義克</dc:creator>
  <cp:lastModifiedBy>野下　昌子</cp:lastModifiedBy>
  <cp:lastPrinted>2024-07-31T06:21:00Z</cp:lastPrinted>
  <dcterms:created xsi:type="dcterms:W3CDTF">2023-10-27T06:02:03Z</dcterms:created>
  <dcterms:modified xsi:type="dcterms:W3CDTF">2024-07-31T06:29:25Z</dcterms:modified>
</cp:coreProperties>
</file>